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kms.local\User\marko.hoeckberg\Desktop\d.3 Import\"/>
    </mc:Choice>
  </mc:AlternateContent>
  <xr:revisionPtr revIDLastSave="0" documentId="8_{8A5BDD78-4E90-4063-ABE4-5D97E2DBB35B}" xr6:coauthVersionLast="47" xr6:coauthVersionMax="47" xr10:uidLastSave="{00000000-0000-0000-0000-000000000000}"/>
  <bookViews>
    <workbookView xWindow="-120" yWindow="-120" windowWidth="29040" windowHeight="15720" xr2:uid="{1EF3BDB5-ED9C-45DC-B931-FA88CF55CA96}"/>
  </bookViews>
  <sheets>
    <sheet name="Los 1 Waren" sheetId="9" r:id="rId1"/>
    <sheet name="Los 2 Neustrelitz" sheetId="1" r:id="rId2"/>
    <sheet name="Los 3 Malchin" sheetId="8" r:id="rId3"/>
    <sheet name="Los 4 Demmin" sheetId="4" r:id="rId4"/>
    <sheet name="Los 5 Friedland" sheetId="5" r:id="rId5"/>
    <sheet name="Los 6 Altentreptow" sheetId="6" r:id="rId6"/>
    <sheet name="Gesamtpreisblatt" sheetId="7" r:id="rId7"/>
  </sheets>
  <definedNames>
    <definedName name="_xlnm.Print_Area" localSheetId="0">'Los 1 Waren'!$A$1:$AB$58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6" l="1"/>
  <c r="J13" i="9"/>
  <c r="K26" i="6" l="1"/>
  <c r="K25" i="6"/>
  <c r="K24" i="6"/>
  <c r="K23" i="6"/>
  <c r="H26" i="6"/>
  <c r="H25" i="6"/>
  <c r="H24" i="6"/>
  <c r="H23" i="6"/>
  <c r="F27" i="9" l="1"/>
  <c r="J1" i="6"/>
  <c r="A2" i="6"/>
  <c r="A1" i="6"/>
  <c r="J1" i="5"/>
  <c r="A2" i="5"/>
  <c r="A1" i="5"/>
  <c r="K1" i="4"/>
  <c r="A2" i="4"/>
  <c r="A1" i="4"/>
  <c r="J1" i="8"/>
  <c r="A2" i="8"/>
  <c r="A1" i="8"/>
  <c r="L1" i="1"/>
  <c r="A2" i="1"/>
  <c r="A1" i="1"/>
  <c r="T25" i="9" l="1"/>
  <c r="T23" i="9"/>
  <c r="T21" i="9"/>
  <c r="T20" i="9"/>
  <c r="T16" i="9"/>
  <c r="T15" i="9"/>
  <c r="T14" i="9"/>
  <c r="T13" i="9"/>
  <c r="T12" i="9"/>
  <c r="G21" i="1"/>
  <c r="G20" i="1"/>
  <c r="G19" i="1"/>
  <c r="G18" i="1"/>
  <c r="G17" i="1"/>
  <c r="G14" i="1"/>
  <c r="G13" i="1"/>
  <c r="J27" i="6"/>
  <c r="P27" i="4"/>
  <c r="M27" i="4"/>
  <c r="J27" i="4"/>
  <c r="T26" i="4"/>
  <c r="T25" i="4"/>
  <c r="T24" i="4"/>
  <c r="T23" i="4"/>
  <c r="Q26" i="4"/>
  <c r="Q25" i="4"/>
  <c r="Q24" i="4"/>
  <c r="Q23" i="4"/>
  <c r="N26" i="4"/>
  <c r="N25" i="4"/>
  <c r="N24" i="4"/>
  <c r="N23" i="4"/>
  <c r="K26" i="4"/>
  <c r="K25" i="4"/>
  <c r="K24" i="4"/>
  <c r="K23" i="4"/>
  <c r="H26" i="4"/>
  <c r="H25" i="4"/>
  <c r="H24" i="4"/>
  <c r="H23" i="4"/>
  <c r="L27" i="6" l="1"/>
  <c r="G27" i="5"/>
  <c r="S27" i="4"/>
  <c r="G27" i="4"/>
  <c r="U27" i="8"/>
  <c r="R27" i="8"/>
  <c r="L27" i="8"/>
  <c r="I27" i="8"/>
  <c r="V26" i="8"/>
  <c r="V25" i="8"/>
  <c r="V24" i="8"/>
  <c r="V23" i="8"/>
  <c r="S26" i="8"/>
  <c r="S25" i="8"/>
  <c r="S24" i="8"/>
  <c r="S23" i="8"/>
  <c r="P26" i="8"/>
  <c r="P25" i="8"/>
  <c r="P24" i="8"/>
  <c r="P23" i="8"/>
  <c r="M26" i="8"/>
  <c r="M25" i="8"/>
  <c r="M24" i="8"/>
  <c r="M23" i="8"/>
  <c r="J26" i="8"/>
  <c r="J25" i="8"/>
  <c r="J24" i="8"/>
  <c r="J23" i="8"/>
  <c r="G26" i="8"/>
  <c r="G25" i="8"/>
  <c r="G24" i="8"/>
  <c r="G23" i="8"/>
  <c r="U27" i="4" l="1"/>
  <c r="S13" i="8"/>
  <c r="W13" i="8"/>
  <c r="W14" i="8"/>
  <c r="S14" i="8"/>
  <c r="O27" i="8"/>
  <c r="F27" i="8"/>
  <c r="AA27" i="1" l="1"/>
  <c r="AC21" i="1"/>
  <c r="AC20" i="1"/>
  <c r="U27" i="1"/>
  <c r="R27" i="1"/>
  <c r="AC19" i="1"/>
  <c r="AC18" i="1"/>
  <c r="AC17" i="1"/>
  <c r="AB26" i="1"/>
  <c r="AB25" i="1"/>
  <c r="AB24" i="1"/>
  <c r="AB23" i="1"/>
  <c r="Y26" i="1"/>
  <c r="Y25" i="1"/>
  <c r="Y24" i="1"/>
  <c r="Y23" i="1"/>
  <c r="V26" i="1"/>
  <c r="V25" i="1"/>
  <c r="V24" i="1"/>
  <c r="V23" i="1"/>
  <c r="S26" i="1"/>
  <c r="S25" i="1"/>
  <c r="S24" i="1"/>
  <c r="S23" i="1"/>
  <c r="P26" i="1"/>
  <c r="P25" i="1"/>
  <c r="P24" i="1"/>
  <c r="P23" i="1"/>
  <c r="M26" i="1"/>
  <c r="M25" i="1"/>
  <c r="M24" i="1"/>
  <c r="M23" i="1"/>
  <c r="J26" i="1"/>
  <c r="J25" i="1"/>
  <c r="J24" i="1"/>
  <c r="J23" i="1"/>
  <c r="G26" i="1"/>
  <c r="G25" i="1"/>
  <c r="G24" i="1"/>
  <c r="G23" i="1"/>
  <c r="AC15" i="1"/>
  <c r="S26" i="9"/>
  <c r="S25" i="9"/>
  <c r="S24" i="9"/>
  <c r="S23" i="9"/>
  <c r="P26" i="9"/>
  <c r="P25" i="9"/>
  <c r="P24" i="9"/>
  <c r="P23" i="9"/>
  <c r="M26" i="9"/>
  <c r="M25" i="9"/>
  <c r="M24" i="9"/>
  <c r="M23" i="9"/>
  <c r="J26" i="9"/>
  <c r="J25" i="9"/>
  <c r="J24" i="9"/>
  <c r="J23" i="9"/>
  <c r="G25" i="9"/>
  <c r="G23" i="9"/>
  <c r="G24" i="9"/>
  <c r="R27" i="9"/>
  <c r="O27" i="9"/>
  <c r="L27" i="9"/>
  <c r="I27" i="9"/>
  <c r="Y19" i="1"/>
  <c r="V19" i="8"/>
  <c r="S19" i="8"/>
  <c r="M19" i="8"/>
  <c r="T19" i="4"/>
  <c r="Q19" i="4"/>
  <c r="H19" i="4"/>
  <c r="H19" i="5"/>
  <c r="H21" i="6"/>
  <c r="H20" i="6"/>
  <c r="H19" i="6"/>
  <c r="L27" i="1" l="1"/>
  <c r="O27" i="1"/>
  <c r="F27" i="1"/>
  <c r="AC11" i="1"/>
  <c r="AC16" i="1"/>
  <c r="I27" i="1"/>
  <c r="X27" i="1"/>
  <c r="T11" i="9"/>
  <c r="G26" i="9"/>
  <c r="U26" i="9" s="1"/>
  <c r="T26" i="9"/>
  <c r="T27" i="9"/>
  <c r="T10" i="9"/>
  <c r="AC12" i="1"/>
  <c r="AC13" i="1"/>
  <c r="AC14" i="1"/>
  <c r="AC10" i="1"/>
  <c r="M19" i="1"/>
  <c r="AD19" i="1" s="1"/>
  <c r="R28" i="9"/>
  <c r="O28" i="9"/>
  <c r="L28" i="9"/>
  <c r="I28" i="9"/>
  <c r="U25" i="9"/>
  <c r="U24" i="9"/>
  <c r="T24" i="9"/>
  <c r="U23" i="9"/>
  <c r="G21" i="9"/>
  <c r="U21" i="9" s="1"/>
  <c r="G20" i="9"/>
  <c r="U20" i="9" s="1"/>
  <c r="P16" i="9"/>
  <c r="U16" i="9" s="1"/>
  <c r="P15" i="9"/>
  <c r="U15" i="9" s="1"/>
  <c r="S14" i="9"/>
  <c r="M14" i="9"/>
  <c r="J14" i="9"/>
  <c r="G14" i="9"/>
  <c r="S13" i="9"/>
  <c r="M13" i="9"/>
  <c r="G13" i="9"/>
  <c r="U13" i="9" s="1"/>
  <c r="S12" i="9"/>
  <c r="P12" i="9"/>
  <c r="M12" i="9"/>
  <c r="J12" i="9"/>
  <c r="G12" i="9"/>
  <c r="S11" i="9"/>
  <c r="P11" i="9"/>
  <c r="M11" i="9"/>
  <c r="J11" i="9"/>
  <c r="G11" i="9"/>
  <c r="U11" i="9" s="1"/>
  <c r="S10" i="9"/>
  <c r="P10" i="9"/>
  <c r="M10" i="9"/>
  <c r="J10" i="9"/>
  <c r="G10" i="9"/>
  <c r="U10" i="9" l="1"/>
  <c r="U12" i="9"/>
  <c r="G27" i="9"/>
  <c r="J27" i="9"/>
  <c r="J28" i="9" s="1"/>
  <c r="M27" i="9"/>
  <c r="M28" i="9" s="1"/>
  <c r="P27" i="9"/>
  <c r="P28" i="9" s="1"/>
  <c r="S27" i="9"/>
  <c r="S28" i="9" s="1"/>
  <c r="F28" i="9"/>
  <c r="F29" i="9" s="1"/>
  <c r="U14" i="9"/>
  <c r="L29" i="9"/>
  <c r="I29" i="9"/>
  <c r="O29" i="9"/>
  <c r="R29" i="9"/>
  <c r="T28" i="9"/>
  <c r="G28" i="9" l="1"/>
  <c r="G29" i="9" s="1"/>
  <c r="U27" i="9"/>
  <c r="J29" i="9"/>
  <c r="J30" i="9" s="1"/>
  <c r="J31" i="9" s="1"/>
  <c r="S29" i="9"/>
  <c r="S30" i="9" s="1"/>
  <c r="S31" i="9" s="1"/>
  <c r="P29" i="9"/>
  <c r="P30" i="9" s="1"/>
  <c r="P31" i="9" s="1"/>
  <c r="M29" i="9"/>
  <c r="M30" i="9" s="1"/>
  <c r="M31" i="9" s="1"/>
  <c r="U28" i="9"/>
  <c r="R30" i="9"/>
  <c r="R31" i="9" s="1"/>
  <c r="I30" i="9"/>
  <c r="I31" i="9" s="1"/>
  <c r="L30" i="9"/>
  <c r="L31" i="9" s="1"/>
  <c r="T29" i="9"/>
  <c r="F30" i="9"/>
  <c r="F31" i="9" s="1"/>
  <c r="O30" i="9"/>
  <c r="O31" i="9" s="1"/>
  <c r="S32" i="9" l="1"/>
  <c r="U29" i="9"/>
  <c r="J32" i="9"/>
  <c r="G30" i="9"/>
  <c r="M32" i="9"/>
  <c r="O32" i="9"/>
  <c r="I32" i="9"/>
  <c r="P32" i="9"/>
  <c r="F32" i="9"/>
  <c r="T30" i="9"/>
  <c r="T31" i="9" s="1"/>
  <c r="L32" i="9"/>
  <c r="R32" i="9"/>
  <c r="G31" i="9" l="1"/>
  <c r="G32" i="9" s="1"/>
  <c r="U30" i="9"/>
  <c r="U31" i="9" s="1"/>
  <c r="T32" i="9"/>
  <c r="I28" i="8"/>
  <c r="I29" i="8" s="1"/>
  <c r="L28" i="8"/>
  <c r="L29" i="8" s="1"/>
  <c r="X26" i="8"/>
  <c r="W26" i="8"/>
  <c r="X25" i="8"/>
  <c r="O28" i="8"/>
  <c r="O29" i="8" s="1"/>
  <c r="W25" i="8"/>
  <c r="R28" i="8"/>
  <c r="R29" i="8" s="1"/>
  <c r="X24" i="8"/>
  <c r="W24" i="8"/>
  <c r="U28" i="8"/>
  <c r="U29" i="8" s="1"/>
  <c r="X23" i="8"/>
  <c r="W23" i="8"/>
  <c r="W19" i="8"/>
  <c r="X19" i="8"/>
  <c r="W18" i="8"/>
  <c r="V18" i="8"/>
  <c r="S18" i="8"/>
  <c r="M18" i="8"/>
  <c r="W17" i="8"/>
  <c r="V17" i="8"/>
  <c r="S17" i="8"/>
  <c r="M17" i="8"/>
  <c r="V14" i="8"/>
  <c r="X14" i="8"/>
  <c r="V13" i="8"/>
  <c r="X13" i="8"/>
  <c r="W12" i="8"/>
  <c r="V12" i="8"/>
  <c r="S12" i="8"/>
  <c r="P12" i="8"/>
  <c r="M12" i="8"/>
  <c r="J12" i="8"/>
  <c r="G12" i="8"/>
  <c r="W11" i="8"/>
  <c r="V11" i="8"/>
  <c r="S11" i="8"/>
  <c r="P11" i="8"/>
  <c r="M11" i="8"/>
  <c r="J11" i="8"/>
  <c r="F28" i="8"/>
  <c r="F29" i="8" s="1"/>
  <c r="W10" i="8"/>
  <c r="V10" i="8"/>
  <c r="S10" i="8"/>
  <c r="P10" i="8"/>
  <c r="M10" i="8"/>
  <c r="J10" i="8"/>
  <c r="G10" i="8"/>
  <c r="P27" i="8" l="1"/>
  <c r="J27" i="8"/>
  <c r="J28" i="8" s="1"/>
  <c r="S27" i="8"/>
  <c r="S28" i="8" s="1"/>
  <c r="V27" i="8"/>
  <c r="V28" i="8" s="1"/>
  <c r="M27" i="8"/>
  <c r="M28" i="8" s="1"/>
  <c r="U32" i="9"/>
  <c r="D8" i="7" s="1"/>
  <c r="X17" i="8"/>
  <c r="X10" i="8"/>
  <c r="P28" i="8"/>
  <c r="X18" i="8"/>
  <c r="X12" i="8"/>
  <c r="W27" i="8"/>
  <c r="P29" i="8"/>
  <c r="G11" i="8"/>
  <c r="G27" i="8" l="1"/>
  <c r="G28" i="8" s="1"/>
  <c r="S29" i="8"/>
  <c r="S30" i="8" s="1"/>
  <c r="S31" i="8" s="1"/>
  <c r="S32" i="8" s="1"/>
  <c r="M29" i="8"/>
  <c r="M30" i="8" s="1"/>
  <c r="M31" i="8" s="1"/>
  <c r="M32" i="8" s="1"/>
  <c r="J29" i="8"/>
  <c r="J30" i="8" s="1"/>
  <c r="J31" i="8" s="1"/>
  <c r="J32" i="8" s="1"/>
  <c r="W28" i="8"/>
  <c r="W29" i="8" s="1"/>
  <c r="W30" i="8" s="1"/>
  <c r="W31" i="8" s="1"/>
  <c r="W32" i="8" s="1"/>
  <c r="X27" i="8"/>
  <c r="F30" i="8"/>
  <c r="F31" i="8" s="1"/>
  <c r="F32" i="8" s="1"/>
  <c r="U30" i="8"/>
  <c r="U31" i="8" s="1"/>
  <c r="U32" i="8" s="1"/>
  <c r="X11" i="8"/>
  <c r="V29" i="8"/>
  <c r="R30" i="8"/>
  <c r="R31" i="8" s="1"/>
  <c r="R32" i="8" s="1"/>
  <c r="I30" i="8"/>
  <c r="I31" i="8" s="1"/>
  <c r="I32" i="8" s="1"/>
  <c r="P30" i="8"/>
  <c r="P31" i="8" s="1"/>
  <c r="P32" i="8" s="1"/>
  <c r="O30" i="8"/>
  <c r="O31" i="8" s="1"/>
  <c r="O32" i="8" s="1"/>
  <c r="L30" i="8"/>
  <c r="L31" i="8" s="1"/>
  <c r="L32" i="8" s="1"/>
  <c r="G29" i="8" l="1"/>
  <c r="M33" i="8"/>
  <c r="L33" i="8"/>
  <c r="R33" i="8"/>
  <c r="I33" i="8"/>
  <c r="X28" i="8"/>
  <c r="X29" i="8" s="1"/>
  <c r="X30" i="8" s="1"/>
  <c r="X31" i="8" s="1"/>
  <c r="X32" i="8" s="1"/>
  <c r="P33" i="8"/>
  <c r="U33" i="8"/>
  <c r="F33" i="8"/>
  <c r="G30" i="8"/>
  <c r="G31" i="8" s="1"/>
  <c r="G32" i="8" s="1"/>
  <c r="J33" i="8"/>
  <c r="S33" i="8"/>
  <c r="W33" i="8"/>
  <c r="O33" i="8"/>
  <c r="V30" i="8"/>
  <c r="V31" i="8" s="1"/>
  <c r="V32" i="8" s="1"/>
  <c r="G33" i="8" l="1"/>
  <c r="V33" i="8"/>
  <c r="X33" i="8"/>
  <c r="D10" i="7" s="1"/>
  <c r="N11" i="4" l="1"/>
  <c r="N12" i="4"/>
  <c r="N19" i="4"/>
  <c r="N17" i="4"/>
  <c r="N18" i="4"/>
  <c r="H26" i="5" l="1"/>
  <c r="H25" i="5"/>
  <c r="H24" i="5"/>
  <c r="H23" i="5"/>
  <c r="AB21" i="1" l="1"/>
  <c r="AB20" i="1"/>
  <c r="Y21" i="1"/>
  <c r="AD21" i="1" s="1"/>
  <c r="Y20" i="1"/>
  <c r="AD20" i="1" s="1"/>
  <c r="M24" i="6"/>
  <c r="M25" i="6"/>
  <c r="M26" i="6"/>
  <c r="M23" i="6"/>
  <c r="L24" i="6"/>
  <c r="L25" i="6"/>
  <c r="L26" i="6"/>
  <c r="L23" i="6"/>
  <c r="J28" i="6"/>
  <c r="M21" i="6"/>
  <c r="M20" i="6"/>
  <c r="M19" i="6"/>
  <c r="L21" i="6"/>
  <c r="L20" i="6"/>
  <c r="L19" i="6"/>
  <c r="L18" i="6"/>
  <c r="L17" i="6"/>
  <c r="L14" i="6"/>
  <c r="L13" i="6"/>
  <c r="L12" i="6"/>
  <c r="L11" i="6"/>
  <c r="L10" i="6"/>
  <c r="H18" i="6"/>
  <c r="M18" i="6" s="1"/>
  <c r="H17" i="6"/>
  <c r="M17" i="6" s="1"/>
  <c r="H14" i="6"/>
  <c r="M14" i="6" s="1"/>
  <c r="H13" i="6"/>
  <c r="M13" i="6" s="1"/>
  <c r="H10" i="6"/>
  <c r="K12" i="6"/>
  <c r="M12" i="6" s="1"/>
  <c r="K11" i="6"/>
  <c r="M11" i="6" s="1"/>
  <c r="K10" i="6"/>
  <c r="G28" i="5"/>
  <c r="V24" i="4"/>
  <c r="V25" i="4"/>
  <c r="V26" i="4"/>
  <c r="V23" i="4"/>
  <c r="U14" i="4"/>
  <c r="U13" i="4"/>
  <c r="U12" i="4"/>
  <c r="U11" i="4"/>
  <c r="U17" i="4"/>
  <c r="U18" i="4"/>
  <c r="U19" i="4"/>
  <c r="U20" i="4"/>
  <c r="U21" i="4"/>
  <c r="U23" i="4"/>
  <c r="U24" i="4"/>
  <c r="U25" i="4"/>
  <c r="U26" i="4"/>
  <c r="U10" i="4"/>
  <c r="S28" i="4"/>
  <c r="P28" i="4"/>
  <c r="M28" i="4"/>
  <c r="T21" i="4"/>
  <c r="V21" i="4" s="1"/>
  <c r="T20" i="4"/>
  <c r="V20" i="4" s="1"/>
  <c r="N14" i="4"/>
  <c r="N13" i="4"/>
  <c r="K12" i="4"/>
  <c r="K11" i="4"/>
  <c r="K10" i="4"/>
  <c r="H18" i="4"/>
  <c r="H17" i="4"/>
  <c r="H14" i="4"/>
  <c r="H13" i="4"/>
  <c r="K27" i="4" l="1"/>
  <c r="H27" i="6"/>
  <c r="K27" i="6"/>
  <c r="J28" i="4"/>
  <c r="J29" i="4" s="1"/>
  <c r="J30" i="4" s="1"/>
  <c r="J31" i="4" s="1"/>
  <c r="J32" i="4" s="1"/>
  <c r="G28" i="4"/>
  <c r="G29" i="4" s="1"/>
  <c r="G30" i="4" s="1"/>
  <c r="G31" i="4" s="1"/>
  <c r="G32" i="4" s="1"/>
  <c r="G33" i="4" s="1"/>
  <c r="G28" i="6"/>
  <c r="G29" i="6" s="1"/>
  <c r="G30" i="6" s="1"/>
  <c r="G31" i="6" s="1"/>
  <c r="G32" i="6" s="1"/>
  <c r="M10" i="6"/>
  <c r="G29" i="5"/>
  <c r="J29" i="6"/>
  <c r="M29" i="4"/>
  <c r="P29" i="4"/>
  <c r="S29" i="4"/>
  <c r="M27" i="6" l="1"/>
  <c r="M28" i="6" s="1"/>
  <c r="H28" i="6"/>
  <c r="H29" i="6" s="1"/>
  <c r="H30" i="6" s="1"/>
  <c r="H31" i="6" s="1"/>
  <c r="H32" i="6" s="1"/>
  <c r="K28" i="6"/>
  <c r="K29" i="6" s="1"/>
  <c r="K30" i="6" s="1"/>
  <c r="K31" i="6" s="1"/>
  <c r="K32" i="6" s="1"/>
  <c r="K28" i="4"/>
  <c r="K29" i="4" s="1"/>
  <c r="K30" i="4" s="1"/>
  <c r="K31" i="4" s="1"/>
  <c r="K32" i="4" s="1"/>
  <c r="U28" i="4"/>
  <c r="U29" i="4" s="1"/>
  <c r="U30" i="4" s="1"/>
  <c r="U31" i="4" s="1"/>
  <c r="U32" i="4" s="1"/>
  <c r="L28" i="6"/>
  <c r="L29" i="6" s="1"/>
  <c r="L30" i="6" s="1"/>
  <c r="L31" i="6" s="1"/>
  <c r="L32" i="6" s="1"/>
  <c r="G33" i="6"/>
  <c r="S30" i="4"/>
  <c r="S31" i="4" s="1"/>
  <c r="S32" i="4" s="1"/>
  <c r="M30" i="4"/>
  <c r="M31" i="4" s="1"/>
  <c r="M32" i="4" s="1"/>
  <c r="J30" i="6"/>
  <c r="J31" i="6" s="1"/>
  <c r="J32" i="6" s="1"/>
  <c r="G30" i="5"/>
  <c r="G31" i="5" s="1"/>
  <c r="G32" i="5" s="1"/>
  <c r="J33" i="4"/>
  <c r="P30" i="4"/>
  <c r="P31" i="4" s="1"/>
  <c r="P32" i="4" s="1"/>
  <c r="M29" i="6" l="1"/>
  <c r="M30" i="6" s="1"/>
  <c r="M31" i="6" s="1"/>
  <c r="M32" i="6" s="1"/>
  <c r="S33" i="4"/>
  <c r="K33" i="4"/>
  <c r="M33" i="4"/>
  <c r="K33" i="6"/>
  <c r="L33" i="6"/>
  <c r="H33" i="6"/>
  <c r="J33" i="6"/>
  <c r="G33" i="5"/>
  <c r="U33" i="4"/>
  <c r="P33" i="4"/>
  <c r="H18" i="5"/>
  <c r="H17" i="5"/>
  <c r="H12" i="5"/>
  <c r="H11" i="5"/>
  <c r="H10" i="5"/>
  <c r="H27" i="5" l="1"/>
  <c r="M33" i="6"/>
  <c r="D13" i="7" s="1"/>
  <c r="T18" i="4"/>
  <c r="Q18" i="4"/>
  <c r="T17" i="4"/>
  <c r="Q17" i="4"/>
  <c r="T12" i="4"/>
  <c r="H12" i="4"/>
  <c r="T11" i="4"/>
  <c r="H11" i="4"/>
  <c r="T10" i="4"/>
  <c r="N10" i="4"/>
  <c r="N27" i="4" s="1"/>
  <c r="H10" i="4"/>
  <c r="H27" i="4" l="1"/>
  <c r="V12" i="4"/>
  <c r="V11" i="4"/>
  <c r="H28" i="5"/>
  <c r="H29" i="5" s="1"/>
  <c r="V17" i="4"/>
  <c r="H28" i="4"/>
  <c r="V18" i="4"/>
  <c r="T14" i="4"/>
  <c r="V14" i="4" s="1"/>
  <c r="V19" i="4"/>
  <c r="Q10" i="4"/>
  <c r="T13" i="4"/>
  <c r="V13" i="4" s="1"/>
  <c r="Q27" i="4" l="1"/>
  <c r="Q28" i="4" s="1"/>
  <c r="Q29" i="4" s="1"/>
  <c r="T27" i="4"/>
  <c r="T28" i="4" s="1"/>
  <c r="V27" i="4"/>
  <c r="H30" i="5"/>
  <c r="H31" i="5" s="1"/>
  <c r="H32" i="5" s="1"/>
  <c r="H29" i="4"/>
  <c r="N28" i="4"/>
  <c r="V10" i="4"/>
  <c r="V28" i="4" l="1"/>
  <c r="H30" i="4"/>
  <c r="H31" i="4" s="1"/>
  <c r="H32" i="4" s="1"/>
  <c r="H33" i="5"/>
  <c r="D12" i="7" s="1"/>
  <c r="Q30" i="4"/>
  <c r="Q31" i="4" s="1"/>
  <c r="Q32" i="4" s="1"/>
  <c r="V29" i="4"/>
  <c r="T29" i="4"/>
  <c r="N29" i="4"/>
  <c r="H33" i="4" l="1"/>
  <c r="N30" i="4"/>
  <c r="N31" i="4" s="1"/>
  <c r="N32" i="4" s="1"/>
  <c r="T30" i="4"/>
  <c r="T31" i="4" s="1"/>
  <c r="T32" i="4" s="1"/>
  <c r="Q33" i="4"/>
  <c r="V30" i="4"/>
  <c r="V31" i="4" s="1"/>
  <c r="V32" i="4" s="1"/>
  <c r="V33" i="4" l="1"/>
  <c r="D11" i="7" s="1"/>
  <c r="N33" i="4"/>
  <c r="T33" i="4"/>
  <c r="J10" i="1" l="1"/>
  <c r="G16" i="1"/>
  <c r="G15" i="1"/>
  <c r="G12" i="1"/>
  <c r="G11" i="1"/>
  <c r="G10" i="1"/>
  <c r="G27" i="1" l="1"/>
  <c r="AC25" i="1"/>
  <c r="AC24" i="1"/>
  <c r="U28" i="1"/>
  <c r="Y18" i="1"/>
  <c r="M18" i="1"/>
  <c r="Y17" i="1"/>
  <c r="M17" i="1"/>
  <c r="P16" i="1"/>
  <c r="AD16" i="1" s="1"/>
  <c r="P15" i="1"/>
  <c r="AD15" i="1" s="1"/>
  <c r="AB14" i="1"/>
  <c r="Y14" i="1"/>
  <c r="M14" i="1"/>
  <c r="J14" i="1"/>
  <c r="AB13" i="1"/>
  <c r="Y13" i="1"/>
  <c r="M13" i="1"/>
  <c r="J13" i="1"/>
  <c r="AB12" i="1"/>
  <c r="V12" i="1"/>
  <c r="P12" i="1"/>
  <c r="M12" i="1"/>
  <c r="J12" i="1"/>
  <c r="AB11" i="1"/>
  <c r="V11" i="1"/>
  <c r="P11" i="1"/>
  <c r="M11" i="1"/>
  <c r="J11" i="1"/>
  <c r="AB10" i="1"/>
  <c r="Y10" i="1"/>
  <c r="V10" i="1"/>
  <c r="S10" i="1"/>
  <c r="P10" i="1"/>
  <c r="M10" i="1"/>
  <c r="V27" i="1" l="1"/>
  <c r="J27" i="1"/>
  <c r="Y27" i="1"/>
  <c r="AB27" i="1"/>
  <c r="AB28" i="1" s="1"/>
  <c r="AD10" i="1"/>
  <c r="M27" i="1"/>
  <c r="P27" i="1"/>
  <c r="AD14" i="1"/>
  <c r="AD17" i="1"/>
  <c r="AD13" i="1"/>
  <c r="AD18" i="1"/>
  <c r="G28" i="1"/>
  <c r="AD25" i="1"/>
  <c r="AD23" i="1"/>
  <c r="AD26" i="1"/>
  <c r="AC26" i="1"/>
  <c r="AD24" i="1"/>
  <c r="U29" i="1"/>
  <c r="S12" i="1"/>
  <c r="AD12" i="1" s="1"/>
  <c r="R28" i="1"/>
  <c r="S11" i="1"/>
  <c r="AC23" i="1"/>
  <c r="S27" i="1" l="1"/>
  <c r="S28" i="1"/>
  <c r="AD11" i="1"/>
  <c r="AA28" i="1"/>
  <c r="AA29" i="1" s="1"/>
  <c r="AA30" i="1" s="1"/>
  <c r="AA31" i="1" s="1"/>
  <c r="AA32" i="1" s="1"/>
  <c r="X28" i="1"/>
  <c r="X29" i="1" s="1"/>
  <c r="X30" i="1" s="1"/>
  <c r="X31" i="1" s="1"/>
  <c r="X32" i="1" s="1"/>
  <c r="V28" i="1"/>
  <c r="V29" i="1" s="1"/>
  <c r="O28" i="1"/>
  <c r="O29" i="1" s="1"/>
  <c r="O30" i="1" s="1"/>
  <c r="O31" i="1" s="1"/>
  <c r="O32" i="1" s="1"/>
  <c r="L28" i="1"/>
  <c r="L29" i="1" s="1"/>
  <c r="L30" i="1" s="1"/>
  <c r="L31" i="1" s="1"/>
  <c r="L32" i="1" s="1"/>
  <c r="J28" i="1"/>
  <c r="J29" i="1" s="1"/>
  <c r="J30" i="1" s="1"/>
  <c r="J31" i="1" s="1"/>
  <c r="J32" i="1" s="1"/>
  <c r="J33" i="1" s="1"/>
  <c r="I28" i="1"/>
  <c r="I29" i="1" s="1"/>
  <c r="I30" i="1" s="1"/>
  <c r="I31" i="1" s="1"/>
  <c r="I32" i="1" s="1"/>
  <c r="F28" i="1"/>
  <c r="F29" i="1" s="1"/>
  <c r="P28" i="1"/>
  <c r="P29" i="1" s="1"/>
  <c r="P30" i="1" s="1"/>
  <c r="P31" i="1" s="1"/>
  <c r="P32" i="1" s="1"/>
  <c r="Y28" i="1"/>
  <c r="Y29" i="1" s="1"/>
  <c r="Y30" i="1" s="1"/>
  <c r="Y31" i="1" s="1"/>
  <c r="Y32" i="1" s="1"/>
  <c r="M28" i="1"/>
  <c r="M29" i="1" s="1"/>
  <c r="M30" i="1" s="1"/>
  <c r="M31" i="1" s="1"/>
  <c r="M32" i="1" s="1"/>
  <c r="U30" i="1"/>
  <c r="U31" i="1" s="1"/>
  <c r="U32" i="1" s="1"/>
  <c r="AB29" i="1"/>
  <c r="R29" i="1"/>
  <c r="G29" i="1"/>
  <c r="AC27" i="1"/>
  <c r="AC28" i="1" s="1"/>
  <c r="F30" i="1" l="1"/>
  <c r="F31" i="1" s="1"/>
  <c r="F32" i="1" s="1"/>
  <c r="AC29" i="1"/>
  <c r="AC30" i="1" s="1"/>
  <c r="AC31" i="1" s="1"/>
  <c r="AC32" i="1" s="1"/>
  <c r="S29" i="1"/>
  <c r="S30" i="1" s="1"/>
  <c r="S31" i="1" s="1"/>
  <c r="S32" i="1" s="1"/>
  <c r="AD27" i="1"/>
  <c r="AD28" i="1" s="1"/>
  <c r="V30" i="1"/>
  <c r="V31" i="1" s="1"/>
  <c r="V32" i="1" s="1"/>
  <c r="U33" i="1"/>
  <c r="M33" i="1"/>
  <c r="G30" i="1"/>
  <c r="G31" i="1" s="1"/>
  <c r="G32" i="1" s="1"/>
  <c r="F33" i="1"/>
  <c r="I33" i="1"/>
  <c r="L33" i="1"/>
  <c r="P33" i="1"/>
  <c r="R30" i="1"/>
  <c r="R31" i="1" s="1"/>
  <c r="R32" i="1" s="1"/>
  <c r="O33" i="1"/>
  <c r="AB30" i="1"/>
  <c r="AB31" i="1" s="1"/>
  <c r="AB32" i="1" s="1"/>
  <c r="AA33" i="1"/>
  <c r="Y33" i="1"/>
  <c r="X33" i="1"/>
  <c r="AD29" i="1" l="1"/>
  <c r="AD30" i="1" s="1"/>
  <c r="AD31" i="1" s="1"/>
  <c r="AD32" i="1" s="1"/>
  <c r="V33" i="1"/>
  <c r="G33" i="1"/>
  <c r="S33" i="1"/>
  <c r="R33" i="1"/>
  <c r="AB33" i="1"/>
  <c r="AC33" i="1"/>
  <c r="AD33" i="1" l="1"/>
  <c r="D9" i="7" s="1"/>
  <c r="D14" i="7" s="1"/>
</calcChain>
</file>

<file path=xl/sharedStrings.xml><?xml version="1.0" encoding="utf-8"?>
<sst xmlns="http://schemas.openxmlformats.org/spreadsheetml/2006/main" count="763" uniqueCount="218">
  <si>
    <t>Schule Tom Mutters</t>
  </si>
  <si>
    <t>Neustrelitz</t>
  </si>
  <si>
    <t>Kurztext</t>
  </si>
  <si>
    <t>Einsatz</t>
  </si>
  <si>
    <t>Summe m²</t>
  </si>
  <si>
    <t>EP in €</t>
  </si>
  <si>
    <t>GP in €</t>
  </si>
  <si>
    <t>Vorhaltepauschale</t>
  </si>
  <si>
    <t xml:space="preserve">x6 Mon. </t>
  </si>
  <si>
    <t>x7</t>
  </si>
  <si>
    <t>x8</t>
  </si>
  <si>
    <t>x1</t>
  </si>
  <si>
    <t>Einsatz Baugeräte</t>
  </si>
  <si>
    <t>Einsatz LKW</t>
  </si>
  <si>
    <t>manueller Einsatz ohne Technik</t>
  </si>
  <si>
    <t>Adresse:</t>
  </si>
  <si>
    <t>Musikschule Kon.centus</t>
  </si>
  <si>
    <t>Internat Neustrelitz</t>
  </si>
  <si>
    <t>Verwaltungsgebäude MST</t>
  </si>
  <si>
    <t>RBB Neustrelitz</t>
  </si>
  <si>
    <t>Glambecker Str. 10</t>
  </si>
  <si>
    <t>Louisenstraße 30</t>
  </si>
  <si>
    <t>Elisabethstraße 22</t>
  </si>
  <si>
    <t>Schulstraße 10-12</t>
  </si>
  <si>
    <t>Höhenstraße 51</t>
  </si>
  <si>
    <t>Woldegker Chaussee 35</t>
  </si>
  <si>
    <t>Hittenkoffer Str. 28</t>
  </si>
  <si>
    <t>17235 Neustrelitz</t>
  </si>
  <si>
    <t>Kostenstelle: 26301.09.100</t>
  </si>
  <si>
    <t>Kostenstelle: 21700.50.110</t>
  </si>
  <si>
    <t>Kostenstelle: 21700.50.120</t>
  </si>
  <si>
    <t>Kostenstelle: 21700.50.510</t>
  </si>
  <si>
    <t>Kostenstelle: 11401.26.140</t>
  </si>
  <si>
    <t>Kostenstelle: 22100.65.100</t>
  </si>
  <si>
    <t>Kostenstelle: 11401.11.520</t>
  </si>
  <si>
    <t>Kostenstelle: 23100.31.110</t>
  </si>
  <si>
    <t xml:space="preserve">Uhrzeit Gehwege und Fahrbahnen innerhalb Grundstück: </t>
  </si>
  <si>
    <t>Uhrzeit Gehwege und Fahrbahnen öffentlich</t>
  </si>
  <si>
    <t>siehe Satzung</t>
  </si>
  <si>
    <t>Mo-Fr: 15 Uhr bis 21.30 Uhr</t>
  </si>
  <si>
    <t>Nettosumme Winter-Sasion 2026/2027</t>
  </si>
  <si>
    <t>in €</t>
  </si>
  <si>
    <t>Summe EP</t>
  </si>
  <si>
    <t>Summe GP</t>
  </si>
  <si>
    <t>Nettosumme Winter-Sasion 2027/2028</t>
  </si>
  <si>
    <t>Bruttosumme Wintersaison 2027/2028</t>
  </si>
  <si>
    <t>Bruttosumme Wintersaison 2028/2029</t>
  </si>
  <si>
    <t>Bruttosumme Wintersaison 2029 /2030</t>
  </si>
  <si>
    <t xml:space="preserve"> in €</t>
  </si>
  <si>
    <t>RBB Malchin</t>
  </si>
  <si>
    <t>Bruttosumme Wintersaison 2026/2027</t>
  </si>
  <si>
    <t>Schule Sonnenhof</t>
  </si>
  <si>
    <t>EP  in €</t>
  </si>
  <si>
    <t>Preissteigerung</t>
  </si>
  <si>
    <t>in %</t>
  </si>
  <si>
    <t xml:space="preserve">Adresse: </t>
  </si>
  <si>
    <t>Gymnasium Malchin Haus 1</t>
  </si>
  <si>
    <t>Gymnasium Malchin Haus 2</t>
  </si>
  <si>
    <t>Förderzentrum Lindenschule</t>
  </si>
  <si>
    <t>Schule am Wedenhof</t>
  </si>
  <si>
    <t>Am Zachow 39</t>
  </si>
  <si>
    <t>Rudolf-Fritz-Str. 32</t>
  </si>
  <si>
    <t>Lindenstraße 6</t>
  </si>
  <si>
    <t>Am Wedenhof 6</t>
  </si>
  <si>
    <t>Basedower Str. 74</t>
  </si>
  <si>
    <t>17139 Malchin</t>
  </si>
  <si>
    <t xml:space="preserve">17139 Malchin </t>
  </si>
  <si>
    <t>Kostenstelle: 217.40.110</t>
  </si>
  <si>
    <t>Kostenstelle: 217.40.120</t>
  </si>
  <si>
    <t>Kostenstelle: 22100.45.110</t>
  </si>
  <si>
    <t>Kostenstelle: 22100.50.110</t>
  </si>
  <si>
    <t>Rettungswache Malchin</t>
  </si>
  <si>
    <t>Fritz-Reuter-Platz 8</t>
  </si>
  <si>
    <t>Gymnasium Waren</t>
  </si>
  <si>
    <t>Güstrower Straße 11</t>
  </si>
  <si>
    <t>17192 Waren</t>
  </si>
  <si>
    <t>Förderzentrum Waren</t>
  </si>
  <si>
    <t>Karl-Liebknecht-Straße 8</t>
  </si>
  <si>
    <t>berufliche Schule Waren</t>
  </si>
  <si>
    <t>Warensdorfer Str. 14</t>
  </si>
  <si>
    <t>Musikschule Waren</t>
  </si>
  <si>
    <t>Strelitzer Str. 32</t>
  </si>
  <si>
    <t>Verwaltungsgebäude Waren</t>
  </si>
  <si>
    <t>zum Amtsbrink 2</t>
  </si>
  <si>
    <t>berufliche Schule Demmin</t>
  </si>
  <si>
    <t>Saarstarße 22c</t>
  </si>
  <si>
    <t>17109 Demmin</t>
  </si>
  <si>
    <t>Musikschule Demmin</t>
  </si>
  <si>
    <t>Saarstraße 23</t>
  </si>
  <si>
    <t xml:space="preserve">Goethe-Gymnasium </t>
  </si>
  <si>
    <t>An der Mühle 7</t>
  </si>
  <si>
    <t>Pestalozzistraße 31</t>
  </si>
  <si>
    <t>Verwaltungsgebäude Demmin</t>
  </si>
  <si>
    <t>Adolf-Pompe-Straße 23</t>
  </si>
  <si>
    <t>Gesamt für 4 Jahre</t>
  </si>
  <si>
    <t>Friedländer Gesamtschule</t>
  </si>
  <si>
    <t>Dr.-Karl-Beyer-Str. 4</t>
  </si>
  <si>
    <t>17098 Friedland</t>
  </si>
  <si>
    <t>Kostenstelle: 21802.00.110</t>
  </si>
  <si>
    <t>Mo. - Fr. 15.45 Uhr bis 22.30 Uhr</t>
  </si>
  <si>
    <t>Mo. - Fr. 15.00 Uhr bis 22.30 Uhr</t>
  </si>
  <si>
    <t>Mo. - Fr. 12.30 Uhr bis 22.30 Uhr</t>
  </si>
  <si>
    <t>Kostenstelle: 21700.10.100</t>
  </si>
  <si>
    <t>Kostenstelle: 22100.10.100</t>
  </si>
  <si>
    <t>Kostenstelle: 23100.13.500</t>
  </si>
  <si>
    <t>Kostenstelle: 26301.11.110</t>
  </si>
  <si>
    <t>Kostenstelle: 11401.04.110</t>
  </si>
  <si>
    <t>Eigenbetrieb</t>
  </si>
  <si>
    <t>Kostenstelle: 23100.14.500</t>
  </si>
  <si>
    <t>Mo. - Fr. 06.45 Uhr bis 22.30 Uhr</t>
  </si>
  <si>
    <t>Kostenstelle:</t>
  </si>
  <si>
    <t>Kostenstelle: noch unbekannt</t>
  </si>
  <si>
    <t>21700.30.500</t>
  </si>
  <si>
    <t>Kostenstelle: 21700.30.500</t>
  </si>
  <si>
    <t>Kostenstelle: 22100.40.100</t>
  </si>
  <si>
    <t>Kostenstelle: 11401.05.510</t>
  </si>
  <si>
    <t>Uhrzeit Gehwege und Fahrbahnen öffentlich:</t>
  </si>
  <si>
    <t>Mo. - Fr. 14.30 Uhr bis 21.30 Uhr</t>
  </si>
  <si>
    <t>Mo. -Fr. 07:00 Uhr bis 19.45 Uhr</t>
  </si>
  <si>
    <t>Lea Toll Schule</t>
  </si>
  <si>
    <t>Westphalstraße 3</t>
  </si>
  <si>
    <t>17087 Altentreptow</t>
  </si>
  <si>
    <t>Poststraße 1</t>
  </si>
  <si>
    <t>Kostenstelle: 22100.30.100</t>
  </si>
  <si>
    <t>Kostenstelle: 2200.30.110</t>
  </si>
  <si>
    <t>Haus 2</t>
  </si>
  <si>
    <t>Haus 1</t>
  </si>
  <si>
    <t>Mo. - Fr. 7.15 Uhr bis 14.30 Uhr</t>
  </si>
  <si>
    <t xml:space="preserve">Gesamtpreisblatt: </t>
  </si>
  <si>
    <t>Los 1</t>
  </si>
  <si>
    <t>Waren</t>
  </si>
  <si>
    <t>Los 2</t>
  </si>
  <si>
    <t xml:space="preserve">Los 3 </t>
  </si>
  <si>
    <t>Malchin</t>
  </si>
  <si>
    <t>Los 4</t>
  </si>
  <si>
    <t>Demmin</t>
  </si>
  <si>
    <t>Los 5</t>
  </si>
  <si>
    <t>Friedland</t>
  </si>
  <si>
    <t>Los 6</t>
  </si>
  <si>
    <t>Altentreptow</t>
  </si>
  <si>
    <t xml:space="preserve">Gesamt brutto: </t>
  </si>
  <si>
    <t>Los</t>
  </si>
  <si>
    <t>Stadt</t>
  </si>
  <si>
    <t>Pos.</t>
  </si>
  <si>
    <t>3.1</t>
  </si>
  <si>
    <t>3.2</t>
  </si>
  <si>
    <t>3.3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</si>
  <si>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</si>
  <si>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</si>
  <si>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</si>
  <si>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</si>
  <si>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</si>
  <si>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</si>
  <si>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</si>
  <si>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</si>
  <si>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</si>
  <si>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</si>
  <si>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</si>
  <si>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</si>
  <si>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3.4</t>
  </si>
  <si>
    <t>Mo. - Fr. 5.45 Uhr bis 18.15 Uhr</t>
  </si>
  <si>
    <t>Vergabenummer: 10.71.500.1010-035</t>
  </si>
  <si>
    <t>Mo. - Do. 6 Uhr bis 19 Uhr</t>
  </si>
  <si>
    <t xml:space="preserve">Fr. 6 Uhr bis 16.30 Uhr </t>
  </si>
  <si>
    <t>Mo. - Fr. 5.45 Uhr bis 15 Uhr</t>
  </si>
  <si>
    <t>Mo. - Fr. 6.15 Uhr bis 7.15 Uhr</t>
  </si>
  <si>
    <t xml:space="preserve">Fr. 06.00 Uhr bis 17.30 Uhr </t>
  </si>
  <si>
    <t>Sa - So. 8 Uhr bis 18 Uhr</t>
  </si>
  <si>
    <t>Mo. - Fr. 6.30 Uhr bis 16.00 Uhr</t>
  </si>
  <si>
    <t xml:space="preserve">Es sind in den grau hinterlegten Feldern die Preise für die Einheitspreise einzutragen. </t>
  </si>
  <si>
    <t xml:space="preserve">Fiktiv wird pro Jahr mit 15 Einsätzen gerechnet. </t>
  </si>
  <si>
    <t xml:space="preserve">8x Streuen und 7x Räumen und Streuen. </t>
  </si>
  <si>
    <t>In den gelb hinterlegten Feldern sind die Preissteigerungen für die nächsten Vertragsjahre anzugeben.</t>
  </si>
  <si>
    <t xml:space="preserve">Die Tabelle errechnet automatisch den Gesamtpreis. </t>
  </si>
  <si>
    <t>MWST in %</t>
  </si>
  <si>
    <t>Zulage für Parkplätze (nur Räumen, Streuen)</t>
  </si>
  <si>
    <t>Bedarfspositionen: - nur nach gesonderter Beauftragung durch den AG-</t>
  </si>
  <si>
    <t>Räumen, Streuen auf Flächen Fahrradständer, Treppe, Podest, Rampe</t>
  </si>
  <si>
    <t>Streuen auf Flächen Fahrradständer, Treppe, Podest, Rampe</t>
  </si>
  <si>
    <t>Räumen, Streuen Gehwege, innerhalb Grundstück</t>
  </si>
  <si>
    <t>Streuen Gehwege innerhalb Grundstück</t>
  </si>
  <si>
    <t>Räumen, Streuen Gehwege öffentlich, außerhalb Grundstück (Satzung)</t>
  </si>
  <si>
    <t>Streuen Gehwege öffentlich, außerhalb Grundstück (Satzung)</t>
  </si>
  <si>
    <t>Streuen von befest. Fahrbahnen öffent. auß Grundstück (Satzung)</t>
  </si>
  <si>
    <t>Streuen von befest. Fahrbahnen innerhalb Grundstück</t>
  </si>
  <si>
    <t>Sa. - So: 7.30 Uhr bis 19.30 Uhr</t>
  </si>
  <si>
    <t>Mo. - Do. 6.00 Uhr bis 19.00 Uhr</t>
  </si>
  <si>
    <t xml:space="preserve">Fr. 6.00 Uhr bis 16.00 Uhr </t>
  </si>
  <si>
    <t>6 Uhr - 20 Uhr</t>
  </si>
  <si>
    <t xml:space="preserve">keine Winterdienstleistung </t>
  </si>
  <si>
    <t xml:space="preserve">in den Ferien </t>
  </si>
  <si>
    <t>Mo.- Fr. 6.30 Uhr bis 21.30 Uhr</t>
  </si>
  <si>
    <t>Mo. - Do. 06.00 Uhr bis 19.30 Uhr</t>
  </si>
  <si>
    <t>Mo. - Fr. 06.30 Uhr bis 15.00 Uhr</t>
  </si>
  <si>
    <t xml:space="preserve">In der Tabelle sind Formeln hinterlegt, die den fiktiven Gesamtpreis ermitteln. </t>
  </si>
  <si>
    <t>Der Auftrag wird auf das wirtschaftlichste Angebot erteilt.</t>
  </si>
  <si>
    <t>Angebot brutto in €</t>
  </si>
  <si>
    <t>Winterdienstleistungen an Schulen und Verwaltungsgebäuden im Landkreis Mecklenburgische Seenplatte</t>
  </si>
  <si>
    <t>Leistung:</t>
  </si>
  <si>
    <t xml:space="preserve">Waren </t>
  </si>
  <si>
    <t xml:space="preserve">Leistung: </t>
  </si>
  <si>
    <t>Los 3</t>
  </si>
  <si>
    <t>Leistung: Los 4 Demmin</t>
  </si>
  <si>
    <t>Leistung: Los 5 Friedland</t>
  </si>
  <si>
    <t>Leistung: Los 6 Altentreptow</t>
  </si>
  <si>
    <t>Bietername:</t>
  </si>
  <si>
    <t>Datum:</t>
  </si>
  <si>
    <t>Gymnasium Carolinum Haus 1</t>
  </si>
  <si>
    <t>Gymnasium Carolinum Haus 2</t>
  </si>
  <si>
    <t>Gymnasium Carolinum Sportplatz</t>
  </si>
  <si>
    <t>Bruttosumme Wintersaison 2029/2030</t>
  </si>
  <si>
    <t>Räumen, Streuen von befest.Fahrbahnen öffent. auß. Grundstück (Satzung)</t>
  </si>
  <si>
    <t>Räumen, Streuen von befest.Fahrbahnen innerhalb Grundstück</t>
  </si>
  <si>
    <t>Einsatz rotierender Schneeraumgeräte</t>
  </si>
  <si>
    <t xml:space="preserve">Auch muss für das Unternehmen die geltende Mehrwertsteuer (grünes Feld) selbstständig eingetragen werden. </t>
  </si>
  <si>
    <t>Gesamt für 3 Jahre</t>
  </si>
  <si>
    <t xml:space="preserve">Mo.-So. </t>
  </si>
  <si>
    <t>Stand: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</si>
</sst>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rgb="FFE3FCFD"/>
        <bgColor indexed="64"/>
      </patternFill>
    </fill>
    <fill>
      <patternFill patternType="solid">
        <fgColor rgb="FFD1D6FF"/>
        <bgColor indexed="64"/>
      </patternFill>
    </fill>
    <fill>
      <patternFill patternType="solid">
        <fgColor rgb="FFFEF8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FCFF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rgb="FFFFF4D5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D1D1FF"/>
        <bgColor indexed="64"/>
      </patternFill>
    </fill>
    <fill>
      <patternFill patternType="solid">
        <fgColor rgb="FFFFFA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7">
    <xf numFmtId="0" fontId="0" fillId="0" borderId="0" xfId="0"/>
    <xf numFmtId="2" fontId="0" fillId="3" borderId="8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left"/>
      <protection locked="0"/>
    </xf>
    <xf numFmtId="2" fontId="0" fillId="3" borderId="11" xfId="0" applyNumberFormat="1" applyFill="1" applyBorder="1" applyAlignment="1" applyProtection="1">
      <alignment horizontal="left"/>
      <protection locked="0"/>
    </xf>
    <xf numFmtId="0" fontId="0" fillId="10" borderId="1" xfId="0" applyFill="1" applyBorder="1" applyProtection="1">
      <protection locked="0"/>
    </xf>
    <xf numFmtId="0" fontId="0" fillId="10" borderId="3" xfId="0" applyFill="1" applyBorder="1" applyProtection="1">
      <protection locked="0"/>
    </xf>
    <xf numFmtId="2" fontId="0" fillId="3" borderId="6" xfId="0" applyNumberFormat="1" applyFill="1" applyBorder="1" applyAlignment="1" applyProtection="1">
      <alignment horizontal="left"/>
      <protection locked="0"/>
    </xf>
    <xf numFmtId="2" fontId="0" fillId="3" borderId="9" xfId="0" applyNumberFormat="1" applyFill="1" applyBorder="1" applyAlignment="1" applyProtection="1">
      <alignment horizontal="left"/>
      <protection locked="0"/>
    </xf>
    <xf numFmtId="2" fontId="0" fillId="3" borderId="4" xfId="1" applyNumberFormat="1" applyFont="1" applyFill="1" applyBorder="1" applyAlignment="1" applyProtection="1">
      <alignment horizontal="left"/>
      <protection locked="0"/>
    </xf>
    <xf numFmtId="2" fontId="0" fillId="3" borderId="8" xfId="1" applyNumberFormat="1" applyFont="1" applyFill="1" applyBorder="1" applyAlignment="1" applyProtection="1">
      <alignment horizontal="left"/>
      <protection locked="0"/>
    </xf>
    <xf numFmtId="2" fontId="0" fillId="3" borderId="5" xfId="0" applyNumberFormat="1" applyFill="1" applyBorder="1" applyAlignment="1" applyProtection="1">
      <alignment horizontal="left" vertical="center"/>
      <protection locked="0"/>
    </xf>
    <xf numFmtId="2" fontId="0" fillId="3" borderId="0" xfId="0" applyNumberFormat="1" applyFill="1" applyBorder="1" applyAlignment="1" applyProtection="1">
      <alignment horizontal="left" vertical="center"/>
      <protection locked="0"/>
    </xf>
    <xf numFmtId="2" fontId="0" fillId="3" borderId="5" xfId="0" applyNumberFormat="1" applyFill="1" applyBorder="1" applyAlignment="1" applyProtection="1">
      <alignment horizontal="left"/>
      <protection locked="0"/>
    </xf>
    <xf numFmtId="2" fontId="0" fillId="3" borderId="0" xfId="0" applyNumberFormat="1" applyFill="1" applyBorder="1" applyAlignment="1" applyProtection="1">
      <alignment horizontal="left"/>
      <protection locked="0"/>
    </xf>
    <xf numFmtId="2" fontId="0" fillId="3" borderId="8" xfId="0" applyNumberFormat="1" applyFont="1" applyFill="1" applyBorder="1" applyAlignment="1" applyProtection="1">
      <alignment horizontal="left"/>
      <protection locked="0"/>
    </xf>
    <xf numFmtId="2" fontId="0" fillId="3" borderId="11" xfId="0" applyNumberFormat="1" applyFont="1" applyFill="1" applyBorder="1" applyAlignment="1" applyProtection="1">
      <alignment horizontal="left"/>
      <protection locked="0"/>
    </xf>
    <xf numFmtId="0" fontId="0" fillId="20" borderId="1" xfId="0" applyFill="1" applyBorder="1" applyProtection="1">
      <protection locked="0"/>
    </xf>
    <xf numFmtId="2" fontId="0" fillId="3" borderId="4" xfId="0" applyNumberFormat="1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9" fillId="0" borderId="0" xfId="0" applyFont="1" applyProtection="1"/>
    <xf numFmtId="0" fontId="11" fillId="0" borderId="0" xfId="0" applyFont="1" applyProtection="1"/>
    <xf numFmtId="0" fontId="0" fillId="0" borderId="0" xfId="0" applyAlignment="1" applyProtection="1">
      <alignment horizontal="left"/>
    </xf>
    <xf numFmtId="0" fontId="15" fillId="2" borderId="4" xfId="0" applyFont="1" applyFill="1" applyBorder="1" applyProtection="1"/>
    <xf numFmtId="0" fontId="0" fillId="0" borderId="0" xfId="0" applyFill="1" applyBorder="1" applyProtection="1"/>
    <xf numFmtId="0" fontId="15" fillId="2" borderId="4" xfId="0" applyFont="1" applyFill="1" applyBorder="1" applyAlignment="1" applyProtection="1">
      <alignment horizontal="center"/>
    </xf>
    <xf numFmtId="0" fontId="15" fillId="2" borderId="11" xfId="0" applyFont="1" applyFill="1" applyBorder="1" applyProtection="1"/>
    <xf numFmtId="0" fontId="4" fillId="2" borderId="1" xfId="0" applyFont="1" applyFill="1" applyBorder="1" applyProtection="1"/>
    <xf numFmtId="0" fontId="4" fillId="2" borderId="3" xfId="0" applyFont="1" applyFill="1" applyBorder="1" applyProtection="1"/>
    <xf numFmtId="0" fontId="14" fillId="2" borderId="17" xfId="0" applyFont="1" applyFill="1" applyBorder="1" applyProtection="1"/>
    <xf numFmtId="0" fontId="4" fillId="2" borderId="18" xfId="0" applyFont="1" applyFill="1" applyBorder="1" applyProtection="1"/>
    <xf numFmtId="0" fontId="4" fillId="2" borderId="19" xfId="0" applyFont="1" applyFill="1" applyBorder="1" applyProtection="1"/>
    <xf numFmtId="0" fontId="15" fillId="2" borderId="13" xfId="0" applyFont="1" applyFill="1" applyBorder="1" applyProtection="1"/>
    <xf numFmtId="49" fontId="0" fillId="3" borderId="8" xfId="0" applyNumberFormat="1" applyFill="1" applyBorder="1" applyProtection="1"/>
    <xf numFmtId="0" fontId="0" fillId="3" borderId="4" xfId="0" applyFill="1" applyBorder="1" applyProtection="1"/>
    <xf numFmtId="0" fontId="0" fillId="3" borderId="7" xfId="0" applyFill="1" applyBorder="1" applyAlignment="1" applyProtection="1">
      <alignment horizontal="center"/>
    </xf>
    <xf numFmtId="2" fontId="0" fillId="8" borderId="20" xfId="0" applyNumberFormat="1" applyFill="1" applyBorder="1" applyAlignment="1" applyProtection="1">
      <alignment horizontal="left"/>
    </xf>
    <xf numFmtId="2" fontId="0" fillId="8" borderId="21" xfId="0" applyNumberFormat="1" applyFont="1" applyFill="1" applyBorder="1" applyAlignment="1" applyProtection="1">
      <alignment horizontal="left" vertical="center"/>
    </xf>
    <xf numFmtId="2" fontId="0" fillId="8" borderId="21" xfId="0" applyNumberFormat="1" applyFont="1" applyFill="1" applyBorder="1" applyAlignment="1" applyProtection="1">
      <alignment vertical="center"/>
    </xf>
    <xf numFmtId="2" fontId="0" fillId="8" borderId="26" xfId="0" applyNumberFormat="1" applyFill="1" applyBorder="1" applyAlignment="1" applyProtection="1">
      <alignment horizontal="right"/>
    </xf>
    <xf numFmtId="2" fontId="0" fillId="8" borderId="20" xfId="0" applyNumberFormat="1" applyFont="1" applyFill="1" applyBorder="1" applyAlignment="1" applyProtection="1">
      <alignment horizontal="right"/>
    </xf>
    <xf numFmtId="2" fontId="0" fillId="8" borderId="21" xfId="0" applyNumberFormat="1" applyFont="1" applyFill="1" applyBorder="1" applyAlignment="1" applyProtection="1">
      <alignment horizontal="right"/>
    </xf>
    <xf numFmtId="2" fontId="0" fillId="8" borderId="6" xfId="0" applyNumberFormat="1" applyFill="1" applyBorder="1" applyAlignment="1" applyProtection="1">
      <alignment horizontal="right"/>
    </xf>
    <xf numFmtId="2" fontId="0" fillId="8" borderId="4" xfId="0" applyNumberFormat="1" applyFill="1" applyBorder="1" applyAlignment="1" applyProtection="1">
      <alignment horizontal="right"/>
    </xf>
    <xf numFmtId="0" fontId="0" fillId="3" borderId="8" xfId="0" applyFill="1" applyBorder="1" applyProtection="1"/>
    <xf numFmtId="0" fontId="0" fillId="3" borderId="10" xfId="0" applyFill="1" applyBorder="1" applyAlignment="1" applyProtection="1">
      <alignment horizontal="center"/>
    </xf>
    <xf numFmtId="2" fontId="0" fillId="8" borderId="22" xfId="0" applyNumberFormat="1" applyFill="1" applyBorder="1" applyAlignment="1" applyProtection="1">
      <alignment horizontal="left"/>
    </xf>
    <xf numFmtId="2" fontId="0" fillId="8" borderId="23" xfId="0" applyNumberFormat="1" applyFont="1" applyFill="1" applyBorder="1" applyAlignment="1" applyProtection="1">
      <alignment horizontal="left" vertical="center"/>
    </xf>
    <xf numFmtId="2" fontId="0" fillId="8" borderId="23" xfId="0" applyNumberFormat="1" applyFont="1" applyFill="1" applyBorder="1" applyAlignment="1" applyProtection="1">
      <alignment vertical="center"/>
    </xf>
    <xf numFmtId="2" fontId="0" fillId="8" borderId="27" xfId="0" applyNumberFormat="1" applyFill="1" applyBorder="1" applyAlignment="1" applyProtection="1">
      <alignment horizontal="right"/>
    </xf>
    <xf numFmtId="2" fontId="0" fillId="8" borderId="22" xfId="0" applyNumberFormat="1" applyFont="1" applyFill="1" applyBorder="1" applyAlignment="1" applyProtection="1">
      <alignment horizontal="right"/>
    </xf>
    <xf numFmtId="2" fontId="0" fillId="8" borderId="23" xfId="0" applyNumberFormat="1" applyFont="1" applyFill="1" applyBorder="1" applyAlignment="1" applyProtection="1">
      <alignment horizontal="right"/>
    </xf>
    <xf numFmtId="2" fontId="0" fillId="8" borderId="9" xfId="0" applyNumberFormat="1" applyFill="1" applyBorder="1" applyAlignment="1" applyProtection="1">
      <alignment horizontal="right"/>
    </xf>
    <xf numFmtId="2" fontId="0" fillId="8" borderId="8" xfId="0" applyNumberFormat="1" applyFill="1" applyBorder="1" applyAlignment="1" applyProtection="1">
      <alignment horizontal="right"/>
    </xf>
    <xf numFmtId="2" fontId="0" fillId="8" borderId="23" xfId="0" applyNumberFormat="1" applyFont="1" applyFill="1" applyBorder="1" applyAlignment="1" applyProtection="1">
      <alignment horizontal="left"/>
    </xf>
    <xf numFmtId="2" fontId="5" fillId="8" borderId="23" xfId="0" applyNumberFormat="1" applyFont="1" applyFill="1" applyBorder="1" applyAlignment="1" applyProtection="1">
      <alignment horizontal="left"/>
    </xf>
    <xf numFmtId="2" fontId="0" fillId="8" borderId="23" xfId="0" applyNumberFormat="1" applyFont="1" applyFill="1" applyBorder="1" applyAlignment="1" applyProtection="1"/>
    <xf numFmtId="2" fontId="0" fillId="14" borderId="8" xfId="0" applyNumberFormat="1" applyFill="1" applyBorder="1" applyAlignment="1" applyProtection="1">
      <alignment horizontal="left"/>
    </xf>
    <xf numFmtId="2" fontId="0" fillId="8" borderId="8" xfId="0" applyNumberFormat="1" applyFill="1" applyBorder="1" applyAlignment="1" applyProtection="1">
      <alignment horizontal="left"/>
    </xf>
    <xf numFmtId="2" fontId="4" fillId="8" borderId="23" xfId="0" applyNumberFormat="1" applyFont="1" applyFill="1" applyBorder="1" applyAlignment="1" applyProtection="1">
      <alignment horizontal="left"/>
    </xf>
    <xf numFmtId="2" fontId="0" fillId="8" borderId="8" xfId="0" applyNumberFormat="1" applyFont="1" applyFill="1" applyBorder="1" applyAlignment="1" applyProtection="1">
      <alignment horizontal="right"/>
    </xf>
    <xf numFmtId="2" fontId="4" fillId="8" borderId="23" xfId="0" applyNumberFormat="1" applyFont="1" applyFill="1" applyBorder="1" applyAlignment="1" applyProtection="1"/>
    <xf numFmtId="2" fontId="4" fillId="8" borderId="29" xfId="0" applyNumberFormat="1" applyFont="1" applyFill="1" applyBorder="1" applyAlignment="1" applyProtection="1"/>
    <xf numFmtId="0" fontId="16" fillId="3" borderId="8" xfId="0" applyFont="1" applyFill="1" applyBorder="1" applyProtection="1"/>
    <xf numFmtId="2" fontId="0" fillId="8" borderId="22" xfId="0" applyNumberFormat="1" applyFill="1" applyBorder="1" applyAlignment="1" applyProtection="1">
      <alignment horizontal="right"/>
    </xf>
    <xf numFmtId="2" fontId="0" fillId="8" borderId="9" xfId="0" applyNumberFormat="1" applyFill="1" applyBorder="1" applyAlignment="1" applyProtection="1"/>
    <xf numFmtId="2" fontId="0" fillId="8" borderId="23" xfId="0" applyNumberFormat="1" applyFill="1" applyBorder="1" applyAlignment="1" applyProtection="1">
      <alignment horizontal="left"/>
    </xf>
    <xf numFmtId="2" fontId="5" fillId="8" borderId="27" xfId="0" applyNumberFormat="1" applyFont="1" applyFill="1" applyBorder="1" applyProtection="1"/>
    <xf numFmtId="2" fontId="0" fillId="8" borderId="23" xfId="0" applyNumberFormat="1" applyFill="1" applyBorder="1" applyAlignment="1" applyProtection="1">
      <alignment horizontal="right"/>
    </xf>
    <xf numFmtId="2" fontId="0" fillId="8" borderId="22" xfId="0" applyNumberFormat="1" applyFill="1" applyBorder="1" applyProtection="1"/>
    <xf numFmtId="2" fontId="0" fillId="8" borderId="24" xfId="0" applyNumberFormat="1" applyFill="1" applyBorder="1" applyAlignment="1" applyProtection="1">
      <alignment horizontal="left"/>
    </xf>
    <xf numFmtId="2" fontId="0" fillId="8" borderId="25" xfId="0" applyNumberFormat="1" applyFill="1" applyBorder="1" applyAlignment="1" applyProtection="1">
      <alignment horizontal="left"/>
    </xf>
    <xf numFmtId="2" fontId="0" fillId="8" borderId="25" xfId="0" applyNumberFormat="1" applyFill="1" applyBorder="1" applyAlignment="1" applyProtection="1">
      <alignment horizontal="right"/>
    </xf>
    <xf numFmtId="2" fontId="0" fillId="8" borderId="24" xfId="0" applyNumberFormat="1" applyFill="1" applyBorder="1" applyProtection="1"/>
    <xf numFmtId="2" fontId="0" fillId="8" borderId="24" xfId="0" applyNumberFormat="1" applyFont="1" applyFill="1" applyBorder="1" applyAlignment="1" applyProtection="1">
      <alignment horizontal="right"/>
    </xf>
    <xf numFmtId="2" fontId="0" fillId="8" borderId="25" xfId="0" applyNumberFormat="1" applyFont="1" applyFill="1" applyBorder="1" applyAlignment="1" applyProtection="1">
      <alignment horizontal="right"/>
    </xf>
    <xf numFmtId="2" fontId="0" fillId="8" borderId="13" xfId="0" applyNumberFormat="1" applyFill="1" applyBorder="1" applyAlignment="1" applyProtection="1"/>
    <xf numFmtId="2" fontId="0" fillId="8" borderId="11" xfId="0" applyNumberFormat="1" applyFill="1" applyBorder="1" applyAlignment="1" applyProtection="1">
      <alignment horizontal="right"/>
    </xf>
    <xf numFmtId="49" fontId="0" fillId="3" borderId="4" xfId="0" applyNumberFormat="1" applyFill="1" applyBorder="1" applyProtection="1"/>
    <xf numFmtId="0" fontId="0" fillId="3" borderId="7" xfId="0" applyFill="1" applyBorder="1" applyProtection="1"/>
    <xf numFmtId="2" fontId="0" fillId="8" borderId="26" xfId="0" applyNumberFormat="1" applyFill="1" applyBorder="1" applyAlignment="1" applyProtection="1">
      <alignment horizontal="left"/>
    </xf>
    <xf numFmtId="2" fontId="0" fillId="8" borderId="4" xfId="0" applyNumberFormat="1" applyFill="1" applyBorder="1" applyAlignment="1" applyProtection="1">
      <alignment horizontal="left" vertical="center"/>
    </xf>
    <xf numFmtId="2" fontId="0" fillId="8" borderId="21" xfId="0" applyNumberFormat="1" applyFill="1" applyBorder="1" applyAlignment="1" applyProtection="1">
      <alignment horizontal="left" vertical="center"/>
    </xf>
    <xf numFmtId="2" fontId="0" fillId="8" borderId="21" xfId="0" applyNumberFormat="1" applyFill="1" applyBorder="1" applyAlignment="1" applyProtection="1">
      <alignment vertical="center"/>
    </xf>
    <xf numFmtId="2" fontId="0" fillId="8" borderId="26" xfId="0" applyNumberFormat="1" applyFont="1" applyFill="1" applyBorder="1" applyAlignment="1" applyProtection="1">
      <alignment horizontal="right"/>
    </xf>
    <xf numFmtId="2" fontId="0" fillId="8" borderId="4" xfId="0" applyNumberFormat="1" applyFont="1" applyFill="1" applyBorder="1" applyAlignment="1" applyProtection="1">
      <alignment horizontal="left" vertical="center"/>
    </xf>
    <xf numFmtId="2" fontId="0" fillId="8" borderId="21" xfId="0" applyNumberFormat="1" applyFont="1" applyFill="1" applyBorder="1" applyAlignment="1" applyProtection="1">
      <alignment horizontal="right" vertical="center"/>
    </xf>
    <xf numFmtId="2" fontId="0" fillId="8" borderId="6" xfId="0" applyNumberFormat="1" applyFill="1" applyBorder="1" applyAlignment="1" applyProtection="1"/>
    <xf numFmtId="2" fontId="0" fillId="8" borderId="4" xfId="0" applyNumberFormat="1" applyFill="1" applyBorder="1" applyAlignment="1" applyProtection="1"/>
    <xf numFmtId="0" fontId="0" fillId="3" borderId="10" xfId="0" applyFill="1" applyBorder="1" applyProtection="1"/>
    <xf numFmtId="2" fontId="0" fillId="8" borderId="27" xfId="0" applyNumberFormat="1" applyFill="1" applyBorder="1" applyAlignment="1" applyProtection="1">
      <alignment horizontal="left"/>
    </xf>
    <xf numFmtId="2" fontId="0" fillId="8" borderId="8" xfId="1" applyNumberFormat="1" applyFont="1" applyFill="1" applyBorder="1" applyAlignment="1" applyProtection="1">
      <alignment horizontal="left"/>
    </xf>
    <xf numFmtId="2" fontId="0" fillId="8" borderId="23" xfId="1" applyNumberFormat="1" applyFont="1" applyFill="1" applyBorder="1" applyAlignment="1" applyProtection="1">
      <alignment horizontal="left"/>
    </xf>
    <xf numFmtId="2" fontId="0" fillId="8" borderId="22" xfId="1" applyNumberFormat="1" applyFont="1" applyFill="1" applyBorder="1" applyAlignment="1" applyProtection="1">
      <alignment horizontal="left"/>
    </xf>
    <xf numFmtId="2" fontId="0" fillId="8" borderId="23" xfId="1" applyNumberFormat="1" applyFont="1" applyFill="1" applyBorder="1" applyAlignment="1" applyProtection="1">
      <alignment horizontal="right"/>
    </xf>
    <xf numFmtId="2" fontId="3" fillId="8" borderId="22" xfId="1" applyNumberFormat="1" applyFont="1" applyFill="1" applyBorder="1" applyAlignment="1" applyProtection="1">
      <alignment horizontal="left"/>
    </xf>
    <xf numFmtId="2" fontId="3" fillId="8" borderId="8" xfId="1" applyNumberFormat="1" applyFont="1" applyFill="1" applyBorder="1" applyAlignment="1" applyProtection="1">
      <alignment horizontal="left"/>
    </xf>
    <xf numFmtId="2" fontId="3" fillId="8" borderId="23" xfId="1" applyNumberFormat="1" applyFont="1" applyFill="1" applyBorder="1" applyAlignment="1" applyProtection="1">
      <alignment horizontal="right"/>
    </xf>
    <xf numFmtId="2" fontId="0" fillId="8" borderId="9" xfId="1" applyNumberFormat="1" applyFont="1" applyFill="1" applyBorder="1" applyAlignment="1" applyProtection="1">
      <alignment horizontal="right"/>
    </xf>
    <xf numFmtId="2" fontId="0" fillId="8" borderId="8" xfId="1" applyNumberFormat="1" applyFont="1" applyFill="1" applyBorder="1" applyAlignment="1" applyProtection="1">
      <alignment horizontal="right"/>
    </xf>
    <xf numFmtId="49" fontId="0" fillId="3" borderId="11" xfId="0" applyNumberFormat="1" applyFill="1" applyBorder="1" applyProtection="1"/>
    <xf numFmtId="0" fontId="0" fillId="3" borderId="11" xfId="0" applyFill="1" applyBorder="1" applyProtection="1"/>
    <xf numFmtId="0" fontId="0" fillId="3" borderId="12" xfId="0" applyFill="1" applyBorder="1" applyProtection="1"/>
    <xf numFmtId="2" fontId="0" fillId="8" borderId="8" xfId="0" applyNumberFormat="1" applyFill="1" applyBorder="1" applyAlignment="1" applyProtection="1">
      <alignment horizontal="left" vertical="center"/>
    </xf>
    <xf numFmtId="2" fontId="0" fillId="8" borderId="23" xfId="0" applyNumberFormat="1" applyFill="1" applyBorder="1" applyAlignment="1" applyProtection="1">
      <alignment horizontal="left" vertical="center"/>
    </xf>
    <xf numFmtId="2" fontId="0" fillId="8" borderId="23" xfId="0" applyNumberFormat="1" applyFill="1" applyBorder="1" applyAlignment="1" applyProtection="1">
      <alignment vertical="center"/>
    </xf>
    <xf numFmtId="2" fontId="0" fillId="8" borderId="27" xfId="0" applyNumberFormat="1" applyFont="1" applyFill="1" applyBorder="1" applyAlignment="1" applyProtection="1">
      <alignment horizontal="right"/>
    </xf>
    <xf numFmtId="2" fontId="0" fillId="8" borderId="8" xfId="0" applyNumberFormat="1" applyFont="1" applyFill="1" applyBorder="1" applyAlignment="1" applyProtection="1">
      <alignment horizontal="left" vertical="center"/>
    </xf>
    <xf numFmtId="2" fontId="0" fillId="8" borderId="23" xfId="0" applyNumberFormat="1" applyFont="1" applyFill="1" applyBorder="1" applyAlignment="1" applyProtection="1">
      <alignment horizontal="right" vertical="center"/>
    </xf>
    <xf numFmtId="2" fontId="0" fillId="8" borderId="8" xfId="0" applyNumberFormat="1" applyFill="1" applyBorder="1" applyAlignment="1" applyProtection="1"/>
    <xf numFmtId="2" fontId="0" fillId="8" borderId="4" xfId="0" applyNumberFormat="1" applyFill="1" applyBorder="1" applyAlignment="1" applyProtection="1">
      <alignment horizontal="left"/>
    </xf>
    <xf numFmtId="2" fontId="0" fillId="8" borderId="28" xfId="0" applyNumberFormat="1" applyFill="1" applyBorder="1" applyAlignment="1" applyProtection="1">
      <alignment horizontal="left"/>
    </xf>
    <xf numFmtId="2" fontId="0" fillId="8" borderId="5" xfId="0" applyNumberFormat="1" applyFill="1" applyBorder="1" applyAlignment="1" applyProtection="1">
      <alignment horizontal="left"/>
    </xf>
    <xf numFmtId="2" fontId="0" fillId="8" borderId="21" xfId="0" applyNumberFormat="1" applyFill="1" applyBorder="1" applyAlignment="1" applyProtection="1">
      <alignment horizontal="left"/>
    </xf>
    <xf numFmtId="2" fontId="0" fillId="8" borderId="28" xfId="0" applyNumberFormat="1" applyFill="1" applyBorder="1" applyAlignment="1" applyProtection="1"/>
    <xf numFmtId="2" fontId="0" fillId="8" borderId="20" xfId="0" applyNumberFormat="1" applyFill="1" applyBorder="1" applyAlignment="1" applyProtection="1">
      <alignment horizontal="right"/>
    </xf>
    <xf numFmtId="2" fontId="0" fillId="8" borderId="21" xfId="0" applyNumberFormat="1" applyFill="1" applyBorder="1" applyAlignment="1" applyProtection="1"/>
    <xf numFmtId="2" fontId="0" fillId="8" borderId="4" xfId="0" applyNumberFormat="1" applyFont="1" applyFill="1" applyBorder="1" applyAlignment="1" applyProtection="1">
      <alignment horizontal="left"/>
    </xf>
    <xf numFmtId="2" fontId="0" fillId="8" borderId="28" xfId="0" applyNumberFormat="1" applyFont="1" applyFill="1" applyBorder="1" applyAlignment="1" applyProtection="1">
      <alignment horizontal="right"/>
    </xf>
    <xf numFmtId="2" fontId="0" fillId="8" borderId="29" xfId="0" applyNumberFormat="1" applyFill="1" applyBorder="1" applyAlignment="1" applyProtection="1">
      <alignment horizontal="left"/>
    </xf>
    <xf numFmtId="2" fontId="0" fillId="8" borderId="0" xfId="0" applyNumberFormat="1" applyFill="1" applyBorder="1" applyAlignment="1" applyProtection="1">
      <alignment horizontal="left"/>
    </xf>
    <xf numFmtId="2" fontId="0" fillId="8" borderId="29" xfId="0" applyNumberFormat="1" applyFill="1" applyBorder="1" applyAlignment="1" applyProtection="1"/>
    <xf numFmtId="2" fontId="0" fillId="8" borderId="23" xfId="0" applyNumberFormat="1" applyFill="1" applyBorder="1" applyAlignment="1" applyProtection="1"/>
    <xf numFmtId="2" fontId="0" fillId="8" borderId="8" xfId="0" applyNumberFormat="1" applyFont="1" applyFill="1" applyBorder="1" applyAlignment="1" applyProtection="1">
      <alignment horizontal="left"/>
    </xf>
    <xf numFmtId="2" fontId="0" fillId="8" borderId="29" xfId="0" applyNumberFormat="1" applyFont="1" applyFill="1" applyBorder="1" applyAlignment="1" applyProtection="1">
      <alignment horizontal="right"/>
    </xf>
    <xf numFmtId="0" fontId="0" fillId="0" borderId="4" xfId="0" applyFill="1" applyBorder="1" applyProtection="1"/>
    <xf numFmtId="2" fontId="0" fillId="8" borderId="30" xfId="0" applyNumberFormat="1" applyFill="1" applyBorder="1" applyAlignment="1" applyProtection="1">
      <alignment horizontal="left"/>
    </xf>
    <xf numFmtId="2" fontId="0" fillId="8" borderId="11" xfId="0" applyNumberFormat="1" applyFill="1" applyBorder="1" applyAlignment="1" applyProtection="1">
      <alignment horizontal="left"/>
    </xf>
    <xf numFmtId="2" fontId="0" fillId="8" borderId="31" xfId="0" applyNumberFormat="1" applyFill="1" applyBorder="1" applyAlignment="1" applyProtection="1">
      <alignment horizontal="left"/>
    </xf>
    <xf numFmtId="2" fontId="0" fillId="8" borderId="14" xfId="0" applyNumberFormat="1" applyFill="1" applyBorder="1" applyAlignment="1" applyProtection="1">
      <alignment horizontal="left"/>
    </xf>
    <xf numFmtId="2" fontId="0" fillId="8" borderId="31" xfId="0" applyNumberFormat="1" applyFill="1" applyBorder="1" applyAlignment="1" applyProtection="1"/>
    <xf numFmtId="2" fontId="0" fillId="8" borderId="24" xfId="0" applyNumberFormat="1" applyFill="1" applyBorder="1" applyAlignment="1" applyProtection="1">
      <alignment horizontal="right"/>
    </xf>
    <xf numFmtId="2" fontId="0" fillId="8" borderId="25" xfId="0" applyNumberFormat="1" applyFill="1" applyBorder="1" applyAlignment="1" applyProtection="1"/>
    <xf numFmtId="2" fontId="0" fillId="8" borderId="30" xfId="0" applyNumberFormat="1" applyFont="1" applyFill="1" applyBorder="1" applyAlignment="1" applyProtection="1">
      <alignment horizontal="right"/>
    </xf>
    <xf numFmtId="2" fontId="0" fillId="8" borderId="11" xfId="0" applyNumberFormat="1" applyFont="1" applyFill="1" applyBorder="1" applyAlignment="1" applyProtection="1">
      <alignment horizontal="left"/>
    </xf>
    <xf numFmtId="2" fontId="0" fillId="8" borderId="31" xfId="0" applyNumberFormat="1" applyFont="1" applyFill="1" applyBorder="1" applyAlignment="1" applyProtection="1">
      <alignment horizontal="right"/>
    </xf>
    <xf numFmtId="2" fontId="4" fillId="8" borderId="13" xfId="0" applyNumberFormat="1" applyFont="1" applyFill="1" applyBorder="1" applyAlignment="1" applyProtection="1"/>
    <xf numFmtId="0" fontId="0" fillId="0" borderId="9" xfId="0" applyBorder="1" applyProtection="1"/>
    <xf numFmtId="0" fontId="0" fillId="0" borderId="27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0" fillId="0" borderId="27" xfId="0" applyFont="1" applyBorder="1" applyProtection="1"/>
    <xf numFmtId="0" fontId="0" fillId="0" borderId="0" xfId="0" applyFont="1" applyBorder="1" applyProtection="1"/>
    <xf numFmtId="0" fontId="0" fillId="0" borderId="29" xfId="0" applyFont="1" applyBorder="1" applyProtection="1"/>
    <xf numFmtId="0" fontId="0" fillId="3" borderId="1" xfId="0" applyFill="1" applyBorder="1" applyProtection="1"/>
    <xf numFmtId="0" fontId="4" fillId="8" borderId="26" xfId="0" applyFont="1" applyFill="1" applyBorder="1" applyProtection="1"/>
    <xf numFmtId="0" fontId="0" fillId="8" borderId="5" xfId="0" applyFill="1" applyBorder="1" applyProtection="1"/>
    <xf numFmtId="0" fontId="0" fillId="8" borderId="28" xfId="0" applyFill="1" applyBorder="1" applyProtection="1"/>
    <xf numFmtId="0" fontId="13" fillId="8" borderId="26" xfId="0" applyFont="1" applyFill="1" applyBorder="1" applyProtection="1"/>
    <xf numFmtId="0" fontId="5" fillId="8" borderId="5" xfId="0" applyFont="1" applyFill="1" applyBorder="1" applyProtection="1"/>
    <xf numFmtId="0" fontId="5" fillId="8" borderId="28" xfId="0" applyFont="1" applyFill="1" applyBorder="1" applyProtection="1"/>
    <xf numFmtId="0" fontId="0" fillId="8" borderId="5" xfId="0" applyFont="1" applyFill="1" applyBorder="1" applyProtection="1"/>
    <xf numFmtId="0" fontId="0" fillId="8" borderId="28" xfId="0" applyFont="1" applyFill="1" applyBorder="1" applyProtection="1"/>
    <xf numFmtId="0" fontId="0" fillId="8" borderId="27" xfId="0" applyFill="1" applyBorder="1" applyProtection="1"/>
    <xf numFmtId="0" fontId="0" fillId="8" borderId="0" xfId="0" applyFill="1" applyBorder="1" applyProtection="1"/>
    <xf numFmtId="0" fontId="0" fillId="8" borderId="29" xfId="0" applyFill="1" applyBorder="1" applyProtection="1"/>
    <xf numFmtId="0" fontId="5" fillId="8" borderId="27" xfId="0" applyFont="1" applyFill="1" applyBorder="1" applyProtection="1"/>
    <xf numFmtId="0" fontId="5" fillId="8" borderId="0" xfId="0" applyFont="1" applyFill="1" applyBorder="1" applyProtection="1"/>
    <xf numFmtId="0" fontId="5" fillId="8" borderId="29" xfId="0" applyFont="1" applyFill="1" applyBorder="1" applyProtection="1"/>
    <xf numFmtId="0" fontId="0" fillId="8" borderId="27" xfId="0" applyFont="1" applyFill="1" applyBorder="1" applyProtection="1"/>
    <xf numFmtId="0" fontId="0" fillId="8" borderId="0" xfId="0" applyFont="1" applyFill="1" applyBorder="1" applyProtection="1"/>
    <xf numFmtId="0" fontId="0" fillId="8" borderId="29" xfId="0" applyFont="1" applyFill="1" applyBorder="1" applyProtection="1"/>
    <xf numFmtId="0" fontId="2" fillId="8" borderId="30" xfId="0" applyFont="1" applyFill="1" applyBorder="1" applyProtection="1"/>
    <xf numFmtId="0" fontId="0" fillId="8" borderId="14" xfId="0" applyFill="1" applyBorder="1" applyProtection="1"/>
    <xf numFmtId="0" fontId="0" fillId="8" borderId="31" xfId="0" applyFill="1" applyBorder="1" applyProtection="1"/>
    <xf numFmtId="0" fontId="7" fillId="8" borderId="30" xfId="0" applyFont="1" applyFill="1" applyBorder="1" applyProtection="1"/>
    <xf numFmtId="0" fontId="5" fillId="8" borderId="14" xfId="0" applyFont="1" applyFill="1" applyBorder="1" applyProtection="1"/>
    <xf numFmtId="0" fontId="5" fillId="8" borderId="31" xfId="0" applyFont="1" applyFill="1" applyBorder="1" applyProtection="1"/>
    <xf numFmtId="0" fontId="0" fillId="8" borderId="14" xfId="0" applyFont="1" applyFill="1" applyBorder="1" applyProtection="1"/>
    <xf numFmtId="0" fontId="0" fillId="8" borderId="31" xfId="0" applyFont="1" applyFill="1" applyBorder="1" applyProtection="1"/>
    <xf numFmtId="0" fontId="0" fillId="14" borderId="32" xfId="0" applyFill="1" applyBorder="1" applyProtection="1"/>
    <xf numFmtId="0" fontId="0" fillId="14" borderId="15" xfId="0" applyFill="1" applyBorder="1" applyProtection="1"/>
    <xf numFmtId="0" fontId="0" fillId="14" borderId="33" xfId="0" applyFill="1" applyBorder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17" borderId="26" xfId="0" applyFont="1" applyFill="1" applyBorder="1" applyAlignment="1" applyProtection="1">
      <alignment horizontal="center"/>
    </xf>
    <xf numFmtId="0" fontId="2" fillId="17" borderId="5" xfId="0" applyFont="1" applyFill="1" applyBorder="1" applyAlignment="1" applyProtection="1">
      <alignment horizontal="center"/>
    </xf>
    <xf numFmtId="0" fontId="2" fillId="17" borderId="28" xfId="0" applyFont="1" applyFill="1" applyBorder="1" applyAlignment="1" applyProtection="1">
      <alignment horizontal="center"/>
    </xf>
    <xf numFmtId="0" fontId="0" fillId="0" borderId="27" xfId="0" applyFill="1" applyBorder="1" applyProtection="1"/>
    <xf numFmtId="0" fontId="0" fillId="0" borderId="29" xfId="0" applyFill="1" applyBorder="1" applyProtection="1"/>
    <xf numFmtId="0" fontId="2" fillId="17" borderId="30" xfId="0" applyFont="1" applyFill="1" applyBorder="1" applyAlignment="1" applyProtection="1">
      <alignment horizontal="center"/>
    </xf>
    <xf numFmtId="0" fontId="2" fillId="17" borderId="14" xfId="0" applyFont="1" applyFill="1" applyBorder="1" applyAlignment="1" applyProtection="1">
      <alignment horizontal="center"/>
    </xf>
    <xf numFmtId="0" fontId="2" fillId="17" borderId="31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0" fontId="1" fillId="0" borderId="0" xfId="0" applyFont="1" applyFill="1" applyBorder="1" applyProtection="1"/>
    <xf numFmtId="2" fontId="0" fillId="0" borderId="0" xfId="0" applyNumberForma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/>
    </xf>
    <xf numFmtId="2" fontId="0" fillId="0" borderId="0" xfId="0" applyNumberForma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left" vertical="center"/>
    </xf>
    <xf numFmtId="2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2" fontId="4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2" fontId="0" fillId="0" borderId="0" xfId="0" applyNumberFormat="1" applyFill="1" applyBorder="1" applyAlignment="1" applyProtection="1">
      <alignment horizontal="left" vertical="center"/>
    </xf>
    <xf numFmtId="2" fontId="0" fillId="0" borderId="0" xfId="0" applyNumberFormat="1" applyFill="1" applyBorder="1" applyAlignment="1" applyProtection="1">
      <alignment horizontal="right" vertical="center"/>
    </xf>
    <xf numFmtId="2" fontId="0" fillId="0" borderId="0" xfId="1" applyNumberFormat="1" applyFont="1" applyFill="1" applyBorder="1" applyAlignment="1" applyProtection="1">
      <alignment horizontal="left"/>
    </xf>
    <xf numFmtId="2" fontId="0" fillId="0" borderId="0" xfId="1" applyNumberFormat="1" applyFont="1" applyFill="1" applyBorder="1" applyAlignment="1" applyProtection="1">
      <alignment horizontal="right"/>
    </xf>
    <xf numFmtId="0" fontId="10" fillId="0" borderId="0" xfId="0" applyFont="1" applyProtection="1"/>
    <xf numFmtId="0" fontId="4" fillId="0" borderId="0" xfId="0" applyFont="1" applyProtection="1"/>
    <xf numFmtId="0" fontId="15" fillId="2" borderId="7" xfId="0" applyFont="1" applyFill="1" applyBorder="1" applyProtection="1"/>
    <xf numFmtId="0" fontId="4" fillId="2" borderId="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15" fillId="2" borderId="12" xfId="0" applyFont="1" applyFill="1" applyBorder="1" applyProtection="1"/>
    <xf numFmtId="0" fontId="4" fillId="2" borderId="2" xfId="0" applyFont="1" applyFill="1" applyBorder="1" applyProtection="1"/>
    <xf numFmtId="0" fontId="4" fillId="2" borderId="18" xfId="0" applyFont="1" applyFill="1" applyBorder="1" applyAlignment="1" applyProtection="1">
      <alignment horizontal="center"/>
    </xf>
    <xf numFmtId="0" fontId="4" fillId="2" borderId="37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14" fillId="2" borderId="17" xfId="0" applyFont="1" applyFill="1" applyBorder="1" applyAlignment="1" applyProtection="1">
      <alignment horizontal="center"/>
    </xf>
    <xf numFmtId="0" fontId="4" fillId="2" borderId="38" xfId="0" applyFont="1" applyFill="1" applyBorder="1" applyProtection="1"/>
    <xf numFmtId="0" fontId="4" fillId="2" borderId="13" xfId="0" applyFont="1" applyFill="1" applyBorder="1" applyAlignment="1" applyProtection="1">
      <alignment horizontal="center"/>
    </xf>
    <xf numFmtId="2" fontId="0" fillId="4" borderId="20" xfId="0" applyNumberFormat="1" applyFill="1" applyBorder="1" applyAlignment="1" applyProtection="1">
      <alignment horizontal="left"/>
    </xf>
    <xf numFmtId="2" fontId="0" fillId="4" borderId="28" xfId="0" applyNumberFormat="1" applyFill="1" applyBorder="1" applyAlignment="1" applyProtection="1">
      <alignment horizontal="left"/>
    </xf>
    <xf numFmtId="2" fontId="0" fillId="4" borderId="20" xfId="0" applyNumberFormat="1" applyFill="1" applyBorder="1" applyProtection="1"/>
    <xf numFmtId="2" fontId="0" fillId="13" borderId="28" xfId="0" applyNumberFormat="1" applyFill="1" applyBorder="1" applyAlignment="1" applyProtection="1">
      <alignment horizontal="left"/>
    </xf>
    <xf numFmtId="2" fontId="0" fillId="13" borderId="28" xfId="0" applyNumberFormat="1" applyFill="1" applyBorder="1" applyAlignment="1" applyProtection="1">
      <alignment horizontal="right"/>
    </xf>
    <xf numFmtId="2" fontId="0" fillId="6" borderId="26" xfId="0" applyNumberFormat="1" applyFill="1" applyBorder="1" applyAlignment="1" applyProtection="1">
      <alignment horizontal="left"/>
    </xf>
    <xf numFmtId="2" fontId="0" fillId="4" borderId="28" xfId="0" applyNumberFormat="1" applyFill="1" applyBorder="1" applyAlignment="1" applyProtection="1">
      <alignment horizontal="right"/>
    </xf>
    <xf numFmtId="2" fontId="0" fillId="4" borderId="20" xfId="0" applyNumberFormat="1" applyFill="1" applyBorder="1" applyAlignment="1" applyProtection="1">
      <alignment horizontal="right"/>
    </xf>
    <xf numFmtId="2" fontId="0" fillId="13" borderId="20" xfId="0" applyNumberFormat="1" applyFill="1" applyBorder="1" applyAlignment="1" applyProtection="1">
      <alignment horizontal="left"/>
    </xf>
    <xf numFmtId="2" fontId="0" fillId="13" borderId="21" xfId="0" applyNumberFormat="1" applyFill="1" applyBorder="1" applyAlignment="1" applyProtection="1">
      <alignment horizontal="right"/>
    </xf>
    <xf numFmtId="2" fontId="0" fillId="7" borderId="9" xfId="0" applyNumberFormat="1" applyFill="1" applyBorder="1" applyProtection="1"/>
    <xf numFmtId="2" fontId="0" fillId="7" borderId="8" xfId="0" applyNumberFormat="1" applyFill="1" applyBorder="1" applyProtection="1"/>
    <xf numFmtId="2" fontId="0" fillId="4" borderId="22" xfId="0" applyNumberFormat="1" applyFill="1" applyBorder="1" applyAlignment="1" applyProtection="1">
      <alignment horizontal="left"/>
    </xf>
    <xf numFmtId="2" fontId="0" fillId="4" borderId="29" xfId="0" applyNumberFormat="1" applyFill="1" applyBorder="1" applyAlignment="1" applyProtection="1">
      <alignment horizontal="left"/>
    </xf>
    <xf numFmtId="2" fontId="0" fillId="4" borderId="22" xfId="0" applyNumberFormat="1" applyFill="1" applyBorder="1" applyProtection="1"/>
    <xf numFmtId="2" fontId="0" fillId="13" borderId="29" xfId="0" applyNumberFormat="1" applyFill="1" applyBorder="1" applyAlignment="1" applyProtection="1">
      <alignment horizontal="left"/>
    </xf>
    <xf numFmtId="2" fontId="0" fillId="13" borderId="29" xfId="0" applyNumberFormat="1" applyFill="1" applyBorder="1" applyAlignment="1" applyProtection="1">
      <alignment horizontal="right"/>
    </xf>
    <xf numFmtId="2" fontId="0" fillId="6" borderId="27" xfId="0" applyNumberFormat="1" applyFill="1" applyBorder="1" applyAlignment="1" applyProtection="1">
      <alignment horizontal="left"/>
    </xf>
    <xf numFmtId="2" fontId="0" fillId="4" borderId="29" xfId="0" applyNumberFormat="1" applyFill="1" applyBorder="1" applyAlignment="1" applyProtection="1">
      <alignment horizontal="right"/>
    </xf>
    <xf numFmtId="2" fontId="0" fillId="4" borderId="22" xfId="0" applyNumberFormat="1" applyFill="1" applyBorder="1" applyAlignment="1" applyProtection="1">
      <alignment horizontal="right"/>
    </xf>
    <xf numFmtId="2" fontId="0" fillId="4" borderId="8" xfId="0" applyNumberFormat="1" applyFill="1" applyBorder="1" applyAlignment="1" applyProtection="1">
      <alignment horizontal="left"/>
    </xf>
    <xf numFmtId="2" fontId="0" fillId="4" borderId="23" xfId="0" applyNumberFormat="1" applyFill="1" applyBorder="1" applyAlignment="1" applyProtection="1">
      <alignment horizontal="right"/>
    </xf>
    <xf numFmtId="2" fontId="0" fillId="13" borderId="22" xfId="0" applyNumberFormat="1" applyFill="1" applyBorder="1" applyAlignment="1" applyProtection="1">
      <alignment horizontal="left"/>
    </xf>
    <xf numFmtId="2" fontId="0" fillId="13" borderId="23" xfId="0" applyNumberFormat="1" applyFill="1" applyBorder="1" applyAlignment="1" applyProtection="1">
      <alignment horizontal="right"/>
    </xf>
    <xf numFmtId="2" fontId="5" fillId="13" borderId="29" xfId="0" applyNumberFormat="1" applyFont="1" applyFill="1" applyBorder="1" applyAlignment="1" applyProtection="1">
      <alignment horizontal="left"/>
    </xf>
    <xf numFmtId="2" fontId="0" fillId="13" borderId="9" xfId="0" applyNumberFormat="1" applyFill="1" applyBorder="1" applyAlignment="1" applyProtection="1">
      <alignment horizontal="left"/>
    </xf>
    <xf numFmtId="2" fontId="0" fillId="4" borderId="8" xfId="0" applyNumberFormat="1" applyFill="1" applyBorder="1" applyProtection="1"/>
    <xf numFmtId="2" fontId="0" fillId="13" borderId="8" xfId="0" applyNumberFormat="1" applyFill="1" applyBorder="1" applyAlignment="1" applyProtection="1">
      <alignment horizontal="left"/>
    </xf>
    <xf numFmtId="2" fontId="0" fillId="13" borderId="22" xfId="0" applyNumberFormat="1" applyFill="1" applyBorder="1" applyProtection="1"/>
    <xf numFmtId="2" fontId="0" fillId="13" borderId="9" xfId="0" applyNumberFormat="1" applyFill="1" applyBorder="1" applyProtection="1"/>
    <xf numFmtId="2" fontId="0" fillId="4" borderId="9" xfId="0" applyNumberFormat="1" applyFill="1" applyBorder="1" applyProtection="1"/>
    <xf numFmtId="2" fontId="0" fillId="13" borderId="8" xfId="0" applyNumberFormat="1" applyFill="1" applyBorder="1" applyProtection="1"/>
    <xf numFmtId="2" fontId="0" fillId="13" borderId="29" xfId="0" applyNumberFormat="1" applyFill="1" applyBorder="1" applyProtection="1"/>
    <xf numFmtId="2" fontId="0" fillId="6" borderId="23" xfId="0" applyNumberFormat="1" applyFill="1" applyBorder="1" applyAlignment="1" applyProtection="1">
      <alignment horizontal="left"/>
    </xf>
    <xf numFmtId="2" fontId="0" fillId="6" borderId="23" xfId="0" applyNumberFormat="1" applyFill="1" applyBorder="1" applyAlignment="1" applyProtection="1">
      <alignment horizontal="right"/>
    </xf>
    <xf numFmtId="2" fontId="0" fillId="6" borderId="25" xfId="0" applyNumberFormat="1" applyFill="1" applyBorder="1" applyAlignment="1" applyProtection="1">
      <alignment horizontal="left"/>
    </xf>
    <xf numFmtId="2" fontId="0" fillId="6" borderId="25" xfId="0" applyNumberFormat="1" applyFill="1" applyBorder="1" applyAlignment="1" applyProtection="1">
      <alignment horizontal="right"/>
    </xf>
    <xf numFmtId="2" fontId="0" fillId="7" borderId="13" xfId="0" applyNumberFormat="1" applyFill="1" applyBorder="1" applyProtection="1"/>
    <xf numFmtId="2" fontId="0" fillId="7" borderId="11" xfId="0" applyNumberFormat="1" applyFill="1" applyBorder="1" applyProtection="1"/>
    <xf numFmtId="2" fontId="0" fillId="4" borderId="4" xfId="0" applyNumberFormat="1" applyFill="1" applyBorder="1" applyAlignment="1" applyProtection="1">
      <alignment horizontal="left"/>
    </xf>
    <xf numFmtId="2" fontId="0" fillId="4" borderId="6" xfId="0" applyNumberFormat="1" applyFill="1" applyBorder="1" applyAlignment="1" applyProtection="1">
      <alignment horizontal="left"/>
    </xf>
    <xf numFmtId="2" fontId="0" fillId="4" borderId="21" xfId="0" applyNumberFormat="1" applyFill="1" applyBorder="1" applyAlignment="1" applyProtection="1">
      <alignment horizontal="right"/>
    </xf>
    <xf numFmtId="2" fontId="0" fillId="7" borderId="6" xfId="0" applyNumberFormat="1" applyFill="1" applyBorder="1" applyProtection="1"/>
    <xf numFmtId="2" fontId="0" fillId="7" borderId="4" xfId="0" applyNumberFormat="1" applyFill="1" applyBorder="1" applyProtection="1"/>
    <xf numFmtId="2" fontId="0" fillId="4" borderId="23" xfId="0" applyNumberFormat="1" applyFill="1" applyBorder="1" applyAlignment="1" applyProtection="1">
      <alignment horizontal="left"/>
    </xf>
    <xf numFmtId="2" fontId="0" fillId="4" borderId="9" xfId="0" applyNumberFormat="1" applyFill="1" applyBorder="1" applyAlignment="1" applyProtection="1">
      <alignment horizontal="right"/>
    </xf>
    <xf numFmtId="2" fontId="0" fillId="4" borderId="8" xfId="0" applyNumberFormat="1" applyFill="1" applyBorder="1" applyAlignment="1" applyProtection="1">
      <alignment horizontal="right"/>
    </xf>
    <xf numFmtId="2" fontId="0" fillId="4" borderId="24" xfId="0" applyNumberFormat="1" applyFill="1" applyBorder="1" applyProtection="1"/>
    <xf numFmtId="2" fontId="0" fillId="4" borderId="11" xfId="0" applyNumberFormat="1" applyFill="1" applyBorder="1" applyAlignment="1" applyProtection="1">
      <alignment horizontal="left"/>
    </xf>
    <xf numFmtId="2" fontId="0" fillId="4" borderId="25" xfId="0" applyNumberFormat="1" applyFill="1" applyBorder="1" applyAlignment="1" applyProtection="1">
      <alignment horizontal="left"/>
    </xf>
    <xf numFmtId="2" fontId="0" fillId="4" borderId="24" xfId="0" applyNumberFormat="1" applyFill="1" applyBorder="1" applyAlignment="1" applyProtection="1">
      <alignment horizontal="left"/>
    </xf>
    <xf numFmtId="2" fontId="0" fillId="4" borderId="31" xfId="0" applyNumberFormat="1" applyFill="1" applyBorder="1" applyAlignment="1" applyProtection="1">
      <alignment horizontal="left"/>
    </xf>
    <xf numFmtId="2" fontId="0" fillId="4" borderId="25" xfId="0" applyNumberFormat="1" applyFill="1" applyBorder="1" applyAlignment="1" applyProtection="1">
      <alignment horizontal="right"/>
    </xf>
    <xf numFmtId="2" fontId="0" fillId="4" borderId="5" xfId="0" applyNumberFormat="1" applyFill="1" applyBorder="1" applyAlignment="1" applyProtection="1">
      <alignment horizontal="left"/>
    </xf>
    <xf numFmtId="2" fontId="0" fillId="4" borderId="21" xfId="0" applyNumberFormat="1" applyFill="1" applyBorder="1" applyAlignment="1" applyProtection="1">
      <alignment horizontal="left"/>
    </xf>
    <xf numFmtId="2" fontId="0" fillId="4" borderId="26" xfId="0" applyNumberFormat="1" applyFill="1" applyBorder="1" applyAlignment="1" applyProtection="1">
      <alignment horizontal="left"/>
    </xf>
    <xf numFmtId="2" fontId="0" fillId="4" borderId="28" xfId="0" applyNumberFormat="1" applyFill="1" applyBorder="1" applyProtection="1"/>
    <xf numFmtId="2" fontId="0" fillId="4" borderId="21" xfId="0" applyNumberFormat="1" applyFill="1" applyBorder="1" applyProtection="1"/>
    <xf numFmtId="2" fontId="0" fillId="4" borderId="6" xfId="0" applyNumberFormat="1" applyFill="1" applyBorder="1" applyProtection="1"/>
    <xf numFmtId="2" fontId="0" fillId="4" borderId="4" xfId="0" applyNumberFormat="1" applyFill="1" applyBorder="1" applyProtection="1"/>
    <xf numFmtId="2" fontId="0" fillId="4" borderId="0" xfId="0" applyNumberFormat="1" applyFill="1" applyBorder="1" applyAlignment="1" applyProtection="1">
      <alignment horizontal="left"/>
    </xf>
    <xf numFmtId="2" fontId="0" fillId="4" borderId="27" xfId="0" applyNumberFormat="1" applyFill="1" applyBorder="1" applyAlignment="1" applyProtection="1">
      <alignment horizontal="left"/>
    </xf>
    <xf numFmtId="2" fontId="0" fillId="4" borderId="29" xfId="0" applyNumberFormat="1" applyFill="1" applyBorder="1" applyProtection="1"/>
    <xf numFmtId="2" fontId="0" fillId="4" borderId="23" xfId="0" applyNumberFormat="1" applyFill="1" applyBorder="1" applyProtection="1"/>
    <xf numFmtId="2" fontId="0" fillId="4" borderId="14" xfId="0" applyNumberFormat="1" applyFill="1" applyBorder="1" applyAlignment="1" applyProtection="1">
      <alignment horizontal="left"/>
    </xf>
    <xf numFmtId="2" fontId="0" fillId="4" borderId="30" xfId="0" applyNumberFormat="1" applyFill="1" applyBorder="1" applyAlignment="1" applyProtection="1">
      <alignment horizontal="left"/>
    </xf>
    <xf numFmtId="2" fontId="0" fillId="4" borderId="31" xfId="0" applyNumberFormat="1" applyFill="1" applyBorder="1" applyProtection="1"/>
    <xf numFmtId="2" fontId="0" fillId="4" borderId="25" xfId="0" applyNumberFormat="1" applyFill="1" applyBorder="1" applyProtection="1"/>
    <xf numFmtId="2" fontId="0" fillId="4" borderId="31" xfId="0" applyNumberFormat="1" applyFill="1" applyBorder="1" applyAlignment="1" applyProtection="1">
      <alignment horizontal="right"/>
    </xf>
    <xf numFmtId="2" fontId="0" fillId="4" borderId="13" xfId="0" applyNumberFormat="1" applyFont="1" applyFill="1" applyBorder="1" applyProtection="1"/>
    <xf numFmtId="2" fontId="4" fillId="4" borderId="11" xfId="0" applyNumberFormat="1" applyFont="1" applyFill="1" applyBorder="1" applyProtection="1"/>
    <xf numFmtId="0" fontId="0" fillId="4" borderId="26" xfId="0" applyFill="1" applyBorder="1" applyProtection="1"/>
    <xf numFmtId="0" fontId="0" fillId="4" borderId="5" xfId="0" applyFill="1" applyBorder="1" applyProtection="1"/>
    <xf numFmtId="0" fontId="0" fillId="4" borderId="28" xfId="0" applyFill="1" applyBorder="1" applyProtection="1"/>
    <xf numFmtId="0" fontId="0" fillId="6" borderId="26" xfId="0" applyFill="1" applyBorder="1" applyProtection="1"/>
    <xf numFmtId="0" fontId="0" fillId="6" borderId="5" xfId="0" applyFill="1" applyBorder="1" applyProtection="1"/>
    <xf numFmtId="0" fontId="0" fillId="6" borderId="28" xfId="0" applyFill="1" applyBorder="1" applyProtection="1"/>
    <xf numFmtId="2" fontId="0" fillId="0" borderId="0" xfId="0" applyNumberFormat="1" applyProtection="1"/>
    <xf numFmtId="0" fontId="4" fillId="4" borderId="27" xfId="0" applyFont="1" applyFill="1" applyBorder="1" applyProtection="1"/>
    <xf numFmtId="0" fontId="0" fillId="4" borderId="0" xfId="0" applyFill="1" applyBorder="1" applyProtection="1"/>
    <xf numFmtId="0" fontId="0" fillId="4" borderId="29" xfId="0" applyFill="1" applyBorder="1" applyProtection="1"/>
    <xf numFmtId="0" fontId="4" fillId="6" borderId="27" xfId="0" applyFont="1" applyFill="1" applyBorder="1" applyProtection="1"/>
    <xf numFmtId="0" fontId="0" fillId="6" borderId="0" xfId="0" applyFill="1" applyBorder="1" applyProtection="1"/>
    <xf numFmtId="0" fontId="0" fillId="6" borderId="29" xfId="0" applyFill="1" applyBorder="1" applyProtection="1"/>
    <xf numFmtId="0" fontId="14" fillId="6" borderId="27" xfId="0" applyFont="1" applyFill="1" applyBorder="1" applyProtection="1"/>
    <xf numFmtId="0" fontId="0" fillId="4" borderId="27" xfId="0" applyFill="1" applyBorder="1" applyProtection="1"/>
    <xf numFmtId="0" fontId="0" fillId="6" borderId="27" xfId="0" applyFill="1" applyBorder="1" applyProtection="1"/>
    <xf numFmtId="0" fontId="2" fillId="4" borderId="30" xfId="0" applyFont="1" applyFill="1" applyBorder="1" applyProtection="1"/>
    <xf numFmtId="0" fontId="0" fillId="4" borderId="14" xfId="0" applyFont="1" applyFill="1" applyBorder="1" applyProtection="1"/>
    <xf numFmtId="0" fontId="0" fillId="4" borderId="31" xfId="0" applyFont="1" applyFill="1" applyBorder="1" applyProtection="1"/>
    <xf numFmtId="0" fontId="2" fillId="6" borderId="30" xfId="0" applyFont="1" applyFill="1" applyBorder="1" applyProtection="1"/>
    <xf numFmtId="0" fontId="0" fillId="6" borderId="14" xfId="0" applyFill="1" applyBorder="1" applyProtection="1"/>
    <xf numFmtId="0" fontId="0" fillId="6" borderId="31" xfId="0" applyFill="1" applyBorder="1" applyProtection="1"/>
    <xf numFmtId="0" fontId="0" fillId="4" borderId="14" xfId="0" applyFill="1" applyBorder="1" applyProtection="1"/>
    <xf numFmtId="0" fontId="0" fillId="4" borderId="31" xfId="0" applyFill="1" applyBorder="1" applyProtection="1"/>
    <xf numFmtId="0" fontId="2" fillId="4" borderId="32" xfId="0" applyFont="1" applyFill="1" applyBorder="1" applyAlignment="1" applyProtection="1"/>
    <xf numFmtId="0" fontId="2" fillId="4" borderId="15" xfId="0" applyFont="1" applyFill="1" applyBorder="1" applyAlignment="1" applyProtection="1"/>
    <xf numFmtId="0" fontId="2" fillId="4" borderId="33" xfId="0" applyFont="1" applyFill="1" applyBorder="1" applyAlignment="1" applyProtection="1"/>
    <xf numFmtId="0" fontId="0" fillId="4" borderId="32" xfId="0" applyFill="1" applyBorder="1" applyProtection="1"/>
    <xf numFmtId="0" fontId="0" fillId="4" borderId="15" xfId="0" applyFill="1" applyBorder="1" applyProtection="1"/>
    <xf numFmtId="0" fontId="0" fillId="4" borderId="33" xfId="0" applyFill="1" applyBorder="1" applyProtection="1"/>
    <xf numFmtId="0" fontId="0" fillId="13" borderId="26" xfId="0" applyFill="1" applyBorder="1" applyProtection="1"/>
    <xf numFmtId="0" fontId="0" fillId="13" borderId="5" xfId="0" applyFill="1" applyBorder="1" applyAlignment="1" applyProtection="1">
      <alignment horizontal="center"/>
    </xf>
    <xf numFmtId="0" fontId="0" fillId="13" borderId="28" xfId="0" applyFill="1" applyBorder="1" applyAlignment="1" applyProtection="1">
      <alignment horizontal="center"/>
    </xf>
    <xf numFmtId="0" fontId="2" fillId="4" borderId="32" xfId="0" applyFont="1" applyFill="1" applyBorder="1" applyProtection="1"/>
    <xf numFmtId="0" fontId="2" fillId="4" borderId="15" xfId="0" applyFont="1" applyFill="1" applyBorder="1" applyProtection="1"/>
    <xf numFmtId="0" fontId="2" fillId="4" borderId="33" xfId="0" applyFont="1" applyFill="1" applyBorder="1" applyProtection="1"/>
    <xf numFmtId="0" fontId="0" fillId="13" borderId="30" xfId="0" applyFill="1" applyBorder="1" applyProtection="1"/>
    <xf numFmtId="0" fontId="0" fillId="13" borderId="14" xfId="0" applyFill="1" applyBorder="1" applyAlignment="1" applyProtection="1">
      <alignment horizontal="center"/>
    </xf>
    <xf numFmtId="0" fontId="0" fillId="13" borderId="31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12" fillId="0" borderId="0" xfId="0" applyFont="1" applyProtection="1"/>
    <xf numFmtId="0" fontId="15" fillId="2" borderId="9" xfId="0" applyFont="1" applyFill="1" applyBorder="1" applyProtection="1"/>
    <xf numFmtId="2" fontId="0" fillId="9" borderId="20" xfId="1" applyNumberFormat="1" applyFont="1" applyFill="1" applyBorder="1" applyAlignment="1" applyProtection="1">
      <alignment horizontal="left"/>
    </xf>
    <xf numFmtId="2" fontId="0" fillId="9" borderId="21" xfId="0" applyNumberFormat="1" applyFill="1" applyBorder="1" applyAlignment="1" applyProtection="1">
      <alignment horizontal="left"/>
    </xf>
    <xf numFmtId="2" fontId="0" fillId="9" borderId="20" xfId="0" applyNumberFormat="1" applyFill="1" applyBorder="1" applyAlignment="1" applyProtection="1">
      <alignment horizontal="left" vertical="center"/>
    </xf>
    <xf numFmtId="2" fontId="0" fillId="9" borderId="20" xfId="0" applyNumberFormat="1" applyFill="1" applyBorder="1" applyAlignment="1" applyProtection="1">
      <alignment horizontal="left"/>
    </xf>
    <xf numFmtId="2" fontId="0" fillId="9" borderId="6" xfId="0" applyNumberFormat="1" applyFill="1" applyBorder="1" applyAlignment="1" applyProtection="1">
      <alignment horizontal="left"/>
    </xf>
    <xf numFmtId="2" fontId="0" fillId="9" borderId="6" xfId="0" applyNumberFormat="1" applyFill="1" applyBorder="1" applyProtection="1"/>
    <xf numFmtId="2" fontId="0" fillId="9" borderId="22" xfId="1" applyNumberFormat="1" applyFont="1" applyFill="1" applyBorder="1" applyAlignment="1" applyProtection="1">
      <alignment horizontal="left"/>
    </xf>
    <xf numFmtId="2" fontId="0" fillId="9" borderId="23" xfId="0" applyNumberFormat="1" applyFill="1" applyBorder="1" applyAlignment="1" applyProtection="1">
      <alignment horizontal="left"/>
    </xf>
    <xf numFmtId="2" fontId="0" fillId="9" borderId="22" xfId="0" applyNumberFormat="1" applyFill="1" applyBorder="1" applyAlignment="1" applyProtection="1">
      <alignment horizontal="left" vertical="center"/>
    </xf>
    <xf numFmtId="2" fontId="0" fillId="9" borderId="22" xfId="0" applyNumberFormat="1" applyFill="1" applyBorder="1" applyAlignment="1" applyProtection="1">
      <alignment horizontal="left"/>
    </xf>
    <xf numFmtId="2" fontId="0" fillId="9" borderId="9" xfId="0" applyNumberFormat="1" applyFill="1" applyBorder="1" applyAlignment="1" applyProtection="1">
      <alignment horizontal="left"/>
    </xf>
    <xf numFmtId="2" fontId="0" fillId="9" borderId="9" xfId="0" applyNumberFormat="1" applyFill="1" applyBorder="1" applyProtection="1"/>
    <xf numFmtId="2" fontId="0" fillId="9" borderId="8" xfId="0" applyNumberFormat="1" applyFill="1" applyBorder="1" applyAlignment="1" applyProtection="1">
      <alignment horizontal="left"/>
    </xf>
    <xf numFmtId="2" fontId="0" fillId="18" borderId="8" xfId="0" applyNumberFormat="1" applyFill="1" applyBorder="1" applyAlignment="1" applyProtection="1">
      <alignment horizontal="left"/>
    </xf>
    <xf numFmtId="2" fontId="0" fillId="9" borderId="22" xfId="0" applyNumberFormat="1" applyFill="1" applyBorder="1" applyProtection="1"/>
    <xf numFmtId="2" fontId="0" fillId="9" borderId="24" xfId="0" applyNumberFormat="1" applyFill="1" applyBorder="1" applyProtection="1"/>
    <xf numFmtId="2" fontId="0" fillId="9" borderId="25" xfId="0" applyNumberFormat="1" applyFill="1" applyBorder="1" applyAlignment="1" applyProtection="1">
      <alignment horizontal="left"/>
    </xf>
    <xf numFmtId="2" fontId="0" fillId="9" borderId="24" xfId="0" applyNumberFormat="1" applyFill="1" applyBorder="1" applyAlignment="1" applyProtection="1">
      <alignment horizontal="left"/>
    </xf>
    <xf numFmtId="2" fontId="0" fillId="9" borderId="13" xfId="0" applyNumberFormat="1" applyFill="1" applyBorder="1" applyAlignment="1" applyProtection="1">
      <alignment horizontal="left"/>
    </xf>
    <xf numFmtId="2" fontId="0" fillId="9" borderId="20" xfId="0" applyNumberFormat="1" applyFill="1" applyBorder="1" applyProtection="1"/>
    <xf numFmtId="2" fontId="0" fillId="9" borderId="4" xfId="0" applyNumberFormat="1" applyFill="1" applyBorder="1" applyAlignment="1" applyProtection="1">
      <alignment horizontal="left"/>
    </xf>
    <xf numFmtId="2" fontId="0" fillId="9" borderId="4" xfId="0" applyNumberFormat="1" applyFill="1" applyBorder="1" applyProtection="1"/>
    <xf numFmtId="2" fontId="0" fillId="9" borderId="8" xfId="0" applyNumberFormat="1" applyFill="1" applyBorder="1" applyAlignment="1" applyProtection="1">
      <alignment horizontal="right"/>
    </xf>
    <xf numFmtId="2" fontId="0" fillId="9" borderId="11" xfId="0" applyNumberFormat="1" applyFill="1" applyBorder="1" applyAlignment="1" applyProtection="1">
      <alignment horizontal="left"/>
    </xf>
    <xf numFmtId="2" fontId="0" fillId="15" borderId="24" xfId="0" applyNumberFormat="1" applyFill="1" applyBorder="1" applyAlignment="1" applyProtection="1">
      <alignment horizontal="left"/>
    </xf>
    <xf numFmtId="2" fontId="0" fillId="9" borderId="11" xfId="0" applyNumberFormat="1" applyFill="1" applyBorder="1" applyAlignment="1" applyProtection="1">
      <alignment horizontal="right"/>
    </xf>
    <xf numFmtId="2" fontId="0" fillId="9" borderId="13" xfId="0" applyNumberFormat="1" applyFont="1" applyFill="1" applyBorder="1" applyAlignment="1" applyProtection="1">
      <alignment horizontal="left"/>
    </xf>
    <xf numFmtId="2" fontId="4" fillId="9" borderId="11" xfId="0" applyNumberFormat="1" applyFont="1" applyFill="1" applyBorder="1" applyAlignment="1" applyProtection="1">
      <alignment horizontal="right"/>
    </xf>
    <xf numFmtId="0" fontId="0" fillId="9" borderId="26" xfId="0" applyFill="1" applyBorder="1" applyProtection="1"/>
    <xf numFmtId="0" fontId="0" fillId="9" borderId="5" xfId="0" applyFill="1" applyBorder="1" applyProtection="1"/>
    <xf numFmtId="0" fontId="0" fillId="9" borderId="28" xfId="0" applyFill="1" applyBorder="1" applyProtection="1"/>
    <xf numFmtId="0" fontId="4" fillId="9" borderId="27" xfId="0" applyFont="1" applyFill="1" applyBorder="1" applyProtection="1"/>
    <xf numFmtId="0" fontId="2" fillId="9" borderId="0" xfId="0" applyFont="1" applyFill="1" applyBorder="1" applyProtection="1"/>
    <xf numFmtId="0" fontId="4" fillId="9" borderId="0" xfId="0" applyFont="1" applyFill="1" applyBorder="1" applyProtection="1"/>
    <xf numFmtId="0" fontId="2" fillId="9" borderId="29" xfId="0" applyFont="1" applyFill="1" applyBorder="1" applyProtection="1"/>
    <xf numFmtId="0" fontId="0" fillId="9" borderId="29" xfId="0" applyFill="1" applyBorder="1" applyProtection="1"/>
    <xf numFmtId="0" fontId="0" fillId="9" borderId="0" xfId="0" applyFill="1" applyBorder="1" applyProtection="1"/>
    <xf numFmtId="0" fontId="0" fillId="9" borderId="27" xfId="0" applyFont="1" applyFill="1" applyBorder="1" applyProtection="1"/>
    <xf numFmtId="0" fontId="0" fillId="9" borderId="27" xfId="0" applyFill="1" applyBorder="1" applyProtection="1"/>
    <xf numFmtId="0" fontId="2" fillId="9" borderId="27" xfId="0" applyFont="1" applyFill="1" applyBorder="1" applyProtection="1"/>
    <xf numFmtId="0" fontId="2" fillId="9" borderId="30" xfId="0" applyFont="1" applyFill="1" applyBorder="1" applyProtection="1"/>
    <xf numFmtId="0" fontId="0" fillId="9" borderId="14" xfId="0" applyFill="1" applyBorder="1" applyProtection="1"/>
    <xf numFmtId="0" fontId="0" fillId="9" borderId="31" xfId="0" applyFill="1" applyBorder="1" applyProtection="1"/>
    <xf numFmtId="0" fontId="2" fillId="9" borderId="14" xfId="0" applyFont="1" applyFill="1" applyBorder="1" applyProtection="1"/>
    <xf numFmtId="0" fontId="2" fillId="9" borderId="31" xfId="0" applyFont="1" applyFill="1" applyBorder="1" applyProtection="1"/>
    <xf numFmtId="0" fontId="0" fillId="18" borderId="32" xfId="0" applyFill="1" applyBorder="1" applyProtection="1"/>
    <xf numFmtId="0" fontId="0" fillId="18" borderId="15" xfId="0" applyFill="1" applyBorder="1" applyProtection="1"/>
    <xf numFmtId="0" fontId="0" fillId="18" borderId="33" xfId="0" applyFill="1" applyBorder="1" applyProtection="1"/>
    <xf numFmtId="0" fontId="2" fillId="18" borderId="32" xfId="0" applyFont="1" applyFill="1" applyBorder="1" applyProtection="1"/>
    <xf numFmtId="0" fontId="2" fillId="18" borderId="15" xfId="0" applyFont="1" applyFill="1" applyBorder="1" applyProtection="1"/>
    <xf numFmtId="0" fontId="2" fillId="18" borderId="33" xfId="0" applyFont="1" applyFill="1" applyBorder="1" applyProtection="1"/>
    <xf numFmtId="0" fontId="0" fillId="18" borderId="26" xfId="0" applyFont="1" applyFill="1" applyBorder="1" applyAlignment="1" applyProtection="1">
      <alignment horizontal="center"/>
    </xf>
    <xf numFmtId="0" fontId="0" fillId="18" borderId="5" xfId="0" applyFont="1" applyFill="1" applyBorder="1" applyAlignment="1" applyProtection="1">
      <alignment horizontal="center"/>
    </xf>
    <xf numFmtId="0" fontId="2" fillId="18" borderId="28" xfId="0" applyFont="1" applyFill="1" applyBorder="1" applyAlignment="1" applyProtection="1">
      <alignment horizontal="center"/>
    </xf>
    <xf numFmtId="0" fontId="2" fillId="0" borderId="27" xfId="0" applyFont="1" applyFill="1" applyBorder="1" applyProtection="1"/>
    <xf numFmtId="0" fontId="2" fillId="0" borderId="29" xfId="0" applyFont="1" applyFill="1" applyBorder="1" applyProtection="1"/>
    <xf numFmtId="0" fontId="0" fillId="18" borderId="30" xfId="0" applyFont="1" applyFill="1" applyBorder="1" applyAlignment="1" applyProtection="1">
      <alignment horizontal="center"/>
    </xf>
    <xf numFmtId="0" fontId="0" fillId="18" borderId="14" xfId="0" applyFont="1" applyFill="1" applyBorder="1" applyAlignment="1" applyProtection="1">
      <alignment horizontal="center"/>
    </xf>
    <xf numFmtId="0" fontId="2" fillId="18" borderId="31" xfId="0" applyFont="1" applyFill="1" applyBorder="1" applyAlignment="1" applyProtection="1">
      <alignment horizontal="center"/>
    </xf>
    <xf numFmtId="0" fontId="2" fillId="0" borderId="0" xfId="0" applyFont="1" applyProtection="1"/>
    <xf numFmtId="0" fontId="0" fillId="0" borderId="0" xfId="0" applyFont="1" applyProtection="1"/>
    <xf numFmtId="0" fontId="1" fillId="0" borderId="0" xfId="0" applyFont="1" applyProtection="1"/>
    <xf numFmtId="0" fontId="14" fillId="2" borderId="39" xfId="0" applyFont="1" applyFill="1" applyBorder="1" applyProtection="1"/>
    <xf numFmtId="0" fontId="4" fillId="2" borderId="40" xfId="0" applyFont="1" applyFill="1" applyBorder="1" applyProtection="1"/>
    <xf numFmtId="0" fontId="4" fillId="2" borderId="41" xfId="0" applyFont="1" applyFill="1" applyBorder="1" applyProtection="1"/>
    <xf numFmtId="0" fontId="4" fillId="2" borderId="9" xfId="0" applyFont="1" applyFill="1" applyBorder="1" applyProtection="1"/>
    <xf numFmtId="0" fontId="4" fillId="2" borderId="8" xfId="0" applyFont="1" applyFill="1" applyBorder="1" applyProtection="1"/>
    <xf numFmtId="2" fontId="0" fillId="5" borderId="20" xfId="1" applyNumberFormat="1" applyFont="1" applyFill="1" applyBorder="1" applyAlignment="1" applyProtection="1">
      <alignment horizontal="left"/>
    </xf>
    <xf numFmtId="2" fontId="0" fillId="5" borderId="28" xfId="0" applyNumberFormat="1" applyFill="1" applyBorder="1" applyAlignment="1" applyProtection="1">
      <alignment horizontal="left" vertical="center"/>
    </xf>
    <xf numFmtId="2" fontId="0" fillId="5" borderId="20" xfId="0" applyNumberFormat="1" applyFill="1" applyBorder="1" applyAlignment="1" applyProtection="1">
      <alignment horizontal="left" vertical="center"/>
    </xf>
    <xf numFmtId="2" fontId="0" fillId="5" borderId="21" xfId="0" applyNumberFormat="1" applyFill="1" applyBorder="1" applyAlignment="1" applyProtection="1">
      <alignment horizontal="left" vertical="center"/>
    </xf>
    <xf numFmtId="2" fontId="0" fillId="5" borderId="20" xfId="0" applyNumberFormat="1" applyFill="1" applyBorder="1" applyAlignment="1" applyProtection="1">
      <alignment horizontal="left"/>
    </xf>
    <xf numFmtId="2" fontId="0" fillId="5" borderId="21" xfId="0" applyNumberFormat="1" applyFill="1" applyBorder="1" applyAlignment="1" applyProtection="1">
      <alignment horizontal="left"/>
    </xf>
    <xf numFmtId="2" fontId="0" fillId="5" borderId="28" xfId="0" applyNumberFormat="1" applyFill="1" applyBorder="1" applyAlignment="1" applyProtection="1">
      <alignment horizontal="left"/>
    </xf>
    <xf numFmtId="2" fontId="0" fillId="5" borderId="20" xfId="0" applyNumberFormat="1" applyFill="1" applyBorder="1" applyAlignment="1" applyProtection="1">
      <alignment horizontal="right"/>
    </xf>
    <xf numFmtId="2" fontId="0" fillId="5" borderId="21" xfId="0" applyNumberFormat="1" applyFill="1" applyBorder="1" applyAlignment="1" applyProtection="1">
      <alignment horizontal="right"/>
    </xf>
    <xf numFmtId="2" fontId="0" fillId="5" borderId="6" xfId="0" applyNumberFormat="1" applyFill="1" applyBorder="1" applyAlignment="1" applyProtection="1">
      <alignment horizontal="right"/>
    </xf>
    <xf numFmtId="2" fontId="0" fillId="5" borderId="6" xfId="1" applyNumberFormat="1" applyFont="1" applyFill="1" applyBorder="1" applyAlignment="1" applyProtection="1">
      <alignment horizontal="right"/>
    </xf>
    <xf numFmtId="2" fontId="0" fillId="5" borderId="22" xfId="1" applyNumberFormat="1" applyFont="1" applyFill="1" applyBorder="1" applyAlignment="1" applyProtection="1">
      <alignment horizontal="left"/>
    </xf>
    <xf numFmtId="2" fontId="0" fillId="5" borderId="29" xfId="0" applyNumberFormat="1" applyFill="1" applyBorder="1" applyAlignment="1" applyProtection="1">
      <alignment horizontal="left" vertical="center"/>
    </xf>
    <xf numFmtId="2" fontId="0" fillId="5" borderId="22" xfId="0" applyNumberFormat="1" applyFill="1" applyBorder="1" applyAlignment="1" applyProtection="1">
      <alignment horizontal="left" vertical="center"/>
    </xf>
    <xf numFmtId="2" fontId="0" fillId="5" borderId="23" xfId="0" applyNumberFormat="1" applyFill="1" applyBorder="1" applyAlignment="1" applyProtection="1">
      <alignment horizontal="left" vertical="center"/>
    </xf>
    <xf numFmtId="2" fontId="0" fillId="5" borderId="22" xfId="0" applyNumberFormat="1" applyFill="1" applyBorder="1" applyAlignment="1" applyProtection="1">
      <alignment horizontal="left"/>
    </xf>
    <xf numFmtId="2" fontId="0" fillId="5" borderId="23" xfId="0" applyNumberFormat="1" applyFill="1" applyBorder="1" applyAlignment="1" applyProtection="1">
      <alignment horizontal="left"/>
    </xf>
    <xf numFmtId="2" fontId="0" fillId="5" borderId="8" xfId="0" applyNumberFormat="1" applyFill="1" applyBorder="1" applyAlignment="1" applyProtection="1">
      <alignment horizontal="left"/>
    </xf>
    <xf numFmtId="2" fontId="0" fillId="5" borderId="29" xfId="0" applyNumberFormat="1" applyFill="1" applyBorder="1" applyAlignment="1" applyProtection="1">
      <alignment horizontal="left"/>
    </xf>
    <xf numFmtId="2" fontId="0" fillId="5" borderId="22" xfId="0" applyNumberFormat="1" applyFill="1" applyBorder="1" applyAlignment="1" applyProtection="1">
      <alignment horizontal="right"/>
    </xf>
    <xf numFmtId="2" fontId="0" fillId="5" borderId="23" xfId="0" applyNumberFormat="1" applyFill="1" applyBorder="1" applyAlignment="1" applyProtection="1">
      <alignment horizontal="right"/>
    </xf>
    <xf numFmtId="2" fontId="0" fillId="5" borderId="9" xfId="0" applyNumberFormat="1" applyFill="1" applyBorder="1" applyAlignment="1" applyProtection="1">
      <alignment horizontal="right"/>
    </xf>
    <xf numFmtId="2" fontId="0" fillId="5" borderId="9" xfId="1" applyNumberFormat="1" applyFont="1" applyFill="1" applyBorder="1" applyAlignment="1" applyProtection="1">
      <alignment horizontal="right"/>
    </xf>
    <xf numFmtId="2" fontId="0" fillId="5" borderId="0" xfId="0" applyNumberFormat="1" applyFill="1" applyBorder="1" applyAlignment="1" applyProtection="1">
      <alignment horizontal="left" vertical="center"/>
    </xf>
    <xf numFmtId="2" fontId="0" fillId="5" borderId="22" xfId="0" applyNumberFormat="1" applyFill="1" applyBorder="1" applyProtection="1"/>
    <xf numFmtId="2" fontId="0" fillId="5" borderId="8" xfId="0" applyNumberFormat="1" applyFill="1" applyBorder="1" applyProtection="1"/>
    <xf numFmtId="2" fontId="0" fillId="5" borderId="29" xfId="0" applyNumberFormat="1" applyFill="1" applyBorder="1" applyProtection="1"/>
    <xf numFmtId="2" fontId="0" fillId="5" borderId="0" xfId="0" applyNumberFormat="1" applyFill="1" applyBorder="1" applyProtection="1"/>
    <xf numFmtId="2" fontId="0" fillId="5" borderId="23" xfId="0" applyNumberFormat="1" applyFill="1" applyBorder="1" applyProtection="1"/>
    <xf numFmtId="2" fontId="0" fillId="5" borderId="0" xfId="0" applyNumberFormat="1" applyFill="1" applyBorder="1" applyAlignment="1" applyProtection="1">
      <alignment horizontal="left"/>
    </xf>
    <xf numFmtId="2" fontId="0" fillId="5" borderId="9" xfId="0" applyNumberFormat="1" applyFill="1" applyBorder="1" applyProtection="1"/>
    <xf numFmtId="2" fontId="5" fillId="5" borderId="23" xfId="0" applyNumberFormat="1" applyFont="1" applyFill="1" applyBorder="1" applyProtection="1"/>
    <xf numFmtId="2" fontId="5" fillId="5" borderId="9" xfId="0" applyNumberFormat="1" applyFont="1" applyFill="1" applyBorder="1" applyProtection="1"/>
    <xf numFmtId="2" fontId="0" fillId="5" borderId="29" xfId="0" applyNumberFormat="1" applyFill="1" applyBorder="1" applyAlignment="1" applyProtection="1">
      <alignment horizontal="right"/>
    </xf>
    <xf numFmtId="2" fontId="0" fillId="5" borderId="24" xfId="0" applyNumberFormat="1" applyFill="1" applyBorder="1" applyAlignment="1" applyProtection="1">
      <alignment horizontal="left"/>
    </xf>
    <xf numFmtId="2" fontId="0" fillId="5" borderId="24" xfId="0" applyNumberFormat="1" applyFill="1" applyBorder="1" applyAlignment="1" applyProtection="1">
      <alignment horizontal="right"/>
    </xf>
    <xf numFmtId="2" fontId="0" fillId="5" borderId="13" xfId="0" applyNumberFormat="1" applyFill="1" applyBorder="1" applyAlignment="1" applyProtection="1">
      <alignment horizontal="right"/>
    </xf>
    <xf numFmtId="2" fontId="0" fillId="5" borderId="20" xfId="0" applyNumberFormat="1" applyFill="1" applyBorder="1" applyProtection="1"/>
    <xf numFmtId="2" fontId="0" fillId="5" borderId="4" xfId="0" applyNumberFormat="1" applyFill="1" applyBorder="1" applyAlignment="1" applyProtection="1">
      <alignment horizontal="left"/>
    </xf>
    <xf numFmtId="2" fontId="0" fillId="5" borderId="5" xfId="0" applyNumberFormat="1" applyFill="1" applyBorder="1" applyAlignment="1" applyProtection="1">
      <alignment horizontal="left"/>
    </xf>
    <xf numFmtId="2" fontId="0" fillId="5" borderId="26" xfId="0" applyNumberFormat="1" applyFill="1" applyBorder="1" applyProtection="1"/>
    <xf numFmtId="2" fontId="0" fillId="5" borderId="21" xfId="0" applyNumberFormat="1" applyFill="1" applyBorder="1" applyAlignment="1" applyProtection="1"/>
    <xf numFmtId="2" fontId="0" fillId="5" borderId="5" xfId="0" applyNumberFormat="1" applyFill="1" applyBorder="1" applyAlignment="1" applyProtection="1"/>
    <xf numFmtId="2" fontId="0" fillId="5" borderId="4" xfId="0" applyNumberFormat="1" applyFill="1" applyBorder="1" applyAlignment="1" applyProtection="1"/>
    <xf numFmtId="2" fontId="0" fillId="5" borderId="27" xfId="0" applyNumberFormat="1" applyFill="1" applyBorder="1" applyAlignment="1" applyProtection="1">
      <alignment horizontal="left"/>
    </xf>
    <xf numFmtId="2" fontId="0" fillId="5" borderId="0" xfId="0" applyNumberFormat="1" applyFill="1" applyBorder="1" applyAlignment="1" applyProtection="1">
      <alignment horizontal="right"/>
    </xf>
    <xf numFmtId="2" fontId="0" fillId="5" borderId="8" xfId="0" applyNumberFormat="1" applyFill="1" applyBorder="1" applyAlignment="1" applyProtection="1">
      <alignment horizontal="right"/>
    </xf>
    <xf numFmtId="2" fontId="0" fillId="5" borderId="24" xfId="0" applyNumberFormat="1" applyFill="1" applyBorder="1" applyProtection="1"/>
    <xf numFmtId="2" fontId="0" fillId="5" borderId="11" xfId="0" applyNumberFormat="1" applyFill="1" applyBorder="1" applyAlignment="1" applyProtection="1">
      <alignment horizontal="left"/>
    </xf>
    <xf numFmtId="2" fontId="0" fillId="5" borderId="31" xfId="0" applyNumberFormat="1" applyFill="1" applyBorder="1" applyAlignment="1" applyProtection="1">
      <alignment horizontal="left"/>
    </xf>
    <xf numFmtId="2" fontId="0" fillId="5" borderId="14" xfId="0" applyNumberFormat="1" applyFill="1" applyBorder="1" applyAlignment="1" applyProtection="1">
      <alignment horizontal="left"/>
    </xf>
    <xf numFmtId="2" fontId="0" fillId="5" borderId="25" xfId="0" applyNumberFormat="1" applyFill="1" applyBorder="1" applyAlignment="1" applyProtection="1">
      <alignment horizontal="left"/>
    </xf>
    <xf numFmtId="2" fontId="0" fillId="5" borderId="30" xfId="0" applyNumberFormat="1" applyFill="1" applyBorder="1" applyProtection="1"/>
    <xf numFmtId="2" fontId="0" fillId="5" borderId="25" xfId="0" applyNumberFormat="1" applyFill="1" applyBorder="1" applyAlignment="1" applyProtection="1"/>
    <xf numFmtId="2" fontId="0" fillId="5" borderId="14" xfId="0" applyNumberFormat="1" applyFill="1" applyBorder="1" applyAlignment="1" applyProtection="1"/>
    <xf numFmtId="2" fontId="0" fillId="5" borderId="11" xfId="0" applyNumberFormat="1" applyFill="1" applyBorder="1" applyAlignment="1" applyProtection="1"/>
    <xf numFmtId="2" fontId="0" fillId="5" borderId="25" xfId="0" applyNumberFormat="1" applyFill="1" applyBorder="1" applyAlignment="1" applyProtection="1">
      <alignment horizontal="right"/>
    </xf>
    <xf numFmtId="2" fontId="4" fillId="5" borderId="11" xfId="0" applyNumberFormat="1" applyFont="1" applyFill="1" applyBorder="1" applyAlignment="1" applyProtection="1">
      <alignment horizontal="right"/>
    </xf>
    <xf numFmtId="0" fontId="4" fillId="5" borderId="26" xfId="0" applyFont="1" applyFill="1" applyBorder="1" applyProtection="1"/>
    <xf numFmtId="0" fontId="0" fillId="5" borderId="5" xfId="0" applyFill="1" applyBorder="1" applyProtection="1"/>
    <xf numFmtId="0" fontId="0" fillId="5" borderId="28" xfId="0" applyFill="1" applyBorder="1" applyProtection="1"/>
    <xf numFmtId="0" fontId="0" fillId="5" borderId="27" xfId="0" applyFill="1" applyBorder="1" applyProtection="1"/>
    <xf numFmtId="0" fontId="0" fillId="5" borderId="0" xfId="0" applyFill="1" applyBorder="1" applyProtection="1"/>
    <xf numFmtId="0" fontId="0" fillId="5" borderId="29" xfId="0" applyFill="1" applyBorder="1" applyProtection="1"/>
    <xf numFmtId="0" fontId="0" fillId="5" borderId="30" xfId="0" applyFill="1" applyBorder="1" applyProtection="1"/>
    <xf numFmtId="0" fontId="0" fillId="5" borderId="14" xfId="0" applyFill="1" applyBorder="1" applyProtection="1"/>
    <xf numFmtId="0" fontId="0" fillId="5" borderId="31" xfId="0" applyFill="1" applyBorder="1" applyProtection="1"/>
    <xf numFmtId="0" fontId="0" fillId="5" borderId="32" xfId="0" applyFill="1" applyBorder="1" applyProtection="1"/>
    <xf numFmtId="0" fontId="0" fillId="5" borderId="16" xfId="0" applyFill="1" applyBorder="1" applyAlignment="1" applyProtection="1">
      <alignment horizontal="center"/>
    </xf>
    <xf numFmtId="0" fontId="0" fillId="5" borderId="33" xfId="0" applyFill="1" applyBorder="1" applyProtection="1"/>
    <xf numFmtId="0" fontId="0" fillId="5" borderId="15" xfId="0" applyFill="1" applyBorder="1" applyProtection="1"/>
    <xf numFmtId="0" fontId="0" fillId="5" borderId="1" xfId="0" applyFill="1" applyBorder="1" applyAlignment="1" applyProtection="1">
      <alignment horizontal="center"/>
    </xf>
    <xf numFmtId="0" fontId="0" fillId="5" borderId="26" xfId="0" applyFill="1" applyBorder="1" applyProtection="1"/>
    <xf numFmtId="0" fontId="0" fillId="5" borderId="5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34" xfId="0" applyFill="1" applyBorder="1" applyProtection="1"/>
    <xf numFmtId="0" fontId="0" fillId="5" borderId="35" xfId="0" applyFill="1" applyBorder="1" applyProtection="1"/>
    <xf numFmtId="0" fontId="0" fillId="5" borderId="36" xfId="0" applyFill="1" applyBorder="1" applyProtection="1"/>
    <xf numFmtId="2" fontId="0" fillId="11" borderId="20" xfId="0" applyNumberFormat="1" applyFill="1" applyBorder="1" applyAlignment="1" applyProtection="1">
      <alignment horizontal="center"/>
    </xf>
    <xf numFmtId="2" fontId="0" fillId="11" borderId="21" xfId="0" applyNumberFormat="1" applyFill="1" applyBorder="1" applyAlignment="1" applyProtection="1">
      <alignment horizontal="right" vertical="center"/>
    </xf>
    <xf numFmtId="2" fontId="0" fillId="11" borderId="22" xfId="0" applyNumberFormat="1" applyFill="1" applyBorder="1" applyAlignment="1" applyProtection="1">
      <alignment horizontal="center"/>
    </xf>
    <xf numFmtId="2" fontId="0" fillId="11" borderId="23" xfId="0" applyNumberFormat="1" applyFill="1" applyBorder="1" applyAlignment="1" applyProtection="1">
      <alignment horizontal="right" vertical="center"/>
    </xf>
    <xf numFmtId="2" fontId="0" fillId="11" borderId="22" xfId="0" applyNumberFormat="1" applyFill="1" applyBorder="1" applyProtection="1"/>
    <xf numFmtId="2" fontId="0" fillId="11" borderId="0" xfId="0" applyNumberFormat="1" applyFill="1" applyBorder="1" applyAlignment="1" applyProtection="1">
      <alignment horizontal="left"/>
    </xf>
    <xf numFmtId="2" fontId="0" fillId="11" borderId="23" xfId="0" applyNumberFormat="1" applyFill="1" applyBorder="1" applyAlignment="1" applyProtection="1">
      <alignment horizontal="right"/>
    </xf>
    <xf numFmtId="2" fontId="0" fillId="11" borderId="24" xfId="0" applyNumberFormat="1" applyFill="1" applyBorder="1" applyProtection="1"/>
    <xf numFmtId="2" fontId="0" fillId="11" borderId="25" xfId="0" applyNumberFormat="1" applyFill="1" applyBorder="1" applyAlignment="1" applyProtection="1">
      <alignment horizontal="right"/>
    </xf>
    <xf numFmtId="2" fontId="0" fillId="11" borderId="20" xfId="0" applyNumberFormat="1" applyFill="1" applyBorder="1" applyProtection="1"/>
    <xf numFmtId="2" fontId="0" fillId="11" borderId="4" xfId="0" applyNumberFormat="1" applyFill="1" applyBorder="1" applyAlignment="1" applyProtection="1">
      <alignment horizontal="left"/>
    </xf>
    <xf numFmtId="2" fontId="0" fillId="11" borderId="21" xfId="0" applyNumberFormat="1" applyFill="1" applyBorder="1" applyProtection="1"/>
    <xf numFmtId="2" fontId="0" fillId="11" borderId="8" xfId="0" applyNumberFormat="1" applyFill="1" applyBorder="1" applyAlignment="1" applyProtection="1">
      <alignment horizontal="left"/>
    </xf>
    <xf numFmtId="2" fontId="0" fillId="11" borderId="23" xfId="0" applyNumberFormat="1" applyFill="1" applyBorder="1" applyProtection="1"/>
    <xf numFmtId="2" fontId="0" fillId="11" borderId="11" xfId="0" applyNumberFormat="1" applyFill="1" applyBorder="1" applyAlignment="1" applyProtection="1">
      <alignment horizontal="left"/>
    </xf>
    <xf numFmtId="2" fontId="0" fillId="11" borderId="25" xfId="0" applyNumberFormat="1" applyFill="1" applyBorder="1" applyProtection="1"/>
    <xf numFmtId="2" fontId="0" fillId="11" borderId="11" xfId="0" applyNumberFormat="1" applyFont="1" applyFill="1" applyBorder="1" applyAlignment="1" applyProtection="1">
      <alignment horizontal="left"/>
    </xf>
    <xf numFmtId="2" fontId="4" fillId="11" borderId="25" xfId="0" applyNumberFormat="1" applyFont="1" applyFill="1" applyBorder="1" applyProtection="1"/>
    <xf numFmtId="0" fontId="4" fillId="11" borderId="26" xfId="0" applyFont="1" applyFill="1" applyBorder="1" applyProtection="1"/>
    <xf numFmtId="0" fontId="0" fillId="11" borderId="5" xfId="0" applyFill="1" applyBorder="1" applyProtection="1"/>
    <xf numFmtId="0" fontId="0" fillId="11" borderId="28" xfId="0" applyFill="1" applyBorder="1" applyProtection="1"/>
    <xf numFmtId="0" fontId="0" fillId="11" borderId="27" xfId="0" applyFill="1" applyBorder="1" applyProtection="1"/>
    <xf numFmtId="0" fontId="0" fillId="11" borderId="0" xfId="0" applyFill="1" applyBorder="1" applyProtection="1"/>
    <xf numFmtId="0" fontId="0" fillId="11" borderId="29" xfId="0" applyFill="1" applyBorder="1" applyProtection="1"/>
    <xf numFmtId="0" fontId="0" fillId="11" borderId="30" xfId="0" applyFill="1" applyBorder="1" applyProtection="1"/>
    <xf numFmtId="0" fontId="0" fillId="11" borderId="14" xfId="0" applyFill="1" applyBorder="1" applyProtection="1"/>
    <xf numFmtId="0" fontId="0" fillId="11" borderId="31" xfId="0" applyFill="1" applyBorder="1" applyProtection="1"/>
    <xf numFmtId="0" fontId="0" fillId="16" borderId="26" xfId="0" applyFill="1" applyBorder="1" applyAlignment="1" applyProtection="1">
      <alignment horizontal="center"/>
    </xf>
    <xf numFmtId="0" fontId="0" fillId="16" borderId="5" xfId="0" applyFill="1" applyBorder="1" applyAlignment="1" applyProtection="1">
      <alignment horizontal="center"/>
    </xf>
    <xf numFmtId="0" fontId="0" fillId="16" borderId="28" xfId="0" applyFill="1" applyBorder="1" applyAlignment="1" applyProtection="1">
      <alignment horizontal="center"/>
    </xf>
    <xf numFmtId="0" fontId="0" fillId="16" borderId="30" xfId="0" applyFill="1" applyBorder="1" applyAlignment="1" applyProtection="1">
      <alignment horizontal="center"/>
    </xf>
    <xf numFmtId="0" fontId="0" fillId="16" borderId="14" xfId="0" applyFill="1" applyBorder="1" applyAlignment="1" applyProtection="1">
      <alignment horizontal="center"/>
    </xf>
    <xf numFmtId="0" fontId="0" fillId="16" borderId="31" xfId="0" applyFill="1" applyBorder="1" applyAlignment="1" applyProtection="1">
      <alignment horizontal="center"/>
    </xf>
    <xf numFmtId="0" fontId="4" fillId="2" borderId="13" xfId="0" applyFont="1" applyFill="1" applyBorder="1" applyProtection="1"/>
    <xf numFmtId="0" fontId="4" fillId="2" borderId="11" xfId="0" applyFont="1" applyFill="1" applyBorder="1" applyProtection="1"/>
    <xf numFmtId="2" fontId="0" fillId="12" borderId="20" xfId="0" applyNumberFormat="1" applyFill="1" applyBorder="1" applyProtection="1"/>
    <xf numFmtId="2" fontId="0" fillId="12" borderId="21" xfId="0" applyNumberFormat="1" applyFill="1" applyBorder="1" applyProtection="1"/>
    <xf numFmtId="2" fontId="0" fillId="12" borderId="26" xfId="0" applyNumberFormat="1" applyFill="1" applyBorder="1" applyProtection="1"/>
    <xf numFmtId="2" fontId="0" fillId="12" borderId="28" xfId="0" applyNumberFormat="1" applyFill="1" applyBorder="1" applyProtection="1"/>
    <xf numFmtId="2" fontId="0" fillId="12" borderId="6" xfId="0" applyNumberFormat="1" applyFill="1" applyBorder="1" applyProtection="1"/>
    <xf numFmtId="2" fontId="0" fillId="12" borderId="22" xfId="0" applyNumberFormat="1" applyFill="1" applyBorder="1" applyProtection="1"/>
    <xf numFmtId="2" fontId="0" fillId="12" borderId="0" xfId="0" applyNumberFormat="1" applyFill="1" applyBorder="1" applyAlignment="1" applyProtection="1">
      <alignment horizontal="left"/>
    </xf>
    <xf numFmtId="2" fontId="0" fillId="12" borderId="23" xfId="0" applyNumberFormat="1" applyFill="1" applyBorder="1" applyProtection="1"/>
    <xf numFmtId="2" fontId="0" fillId="12" borderId="27" xfId="0" applyNumberFormat="1" applyFill="1" applyBorder="1" applyProtection="1"/>
    <xf numFmtId="2" fontId="0" fillId="12" borderId="29" xfId="0" applyNumberFormat="1" applyFill="1" applyBorder="1" applyProtection="1"/>
    <xf numFmtId="2" fontId="0" fillId="12" borderId="9" xfId="0" applyNumberFormat="1" applyFill="1" applyBorder="1" applyProtection="1"/>
    <xf numFmtId="2" fontId="0" fillId="12" borderId="8" xfId="0" applyNumberFormat="1" applyFill="1" applyBorder="1" applyAlignment="1" applyProtection="1">
      <alignment horizontal="left"/>
    </xf>
    <xf numFmtId="2" fontId="5" fillId="12" borderId="23" xfId="0" applyNumberFormat="1" applyFont="1" applyFill="1" applyBorder="1" applyProtection="1"/>
    <xf numFmtId="2" fontId="0" fillId="12" borderId="24" xfId="0" applyNumberFormat="1" applyFill="1" applyBorder="1" applyProtection="1"/>
    <xf numFmtId="2" fontId="0" fillId="12" borderId="25" xfId="0" applyNumberFormat="1" applyFill="1" applyBorder="1" applyProtection="1"/>
    <xf numFmtId="2" fontId="0" fillId="12" borderId="30" xfId="0" applyNumberFormat="1" applyFill="1" applyBorder="1" applyProtection="1"/>
    <xf numFmtId="2" fontId="0" fillId="12" borderId="31" xfId="0" applyNumberFormat="1" applyFill="1" applyBorder="1" applyProtection="1"/>
    <xf numFmtId="2" fontId="0" fillId="12" borderId="13" xfId="0" applyNumberFormat="1" applyFill="1" applyBorder="1" applyProtection="1"/>
    <xf numFmtId="2" fontId="0" fillId="12" borderId="5" xfId="0" applyNumberFormat="1" applyFill="1" applyBorder="1" applyAlignment="1" applyProtection="1">
      <alignment horizontal="left"/>
    </xf>
    <xf numFmtId="2" fontId="0" fillId="12" borderId="5" xfId="0" applyNumberFormat="1" applyFill="1" applyBorder="1" applyProtection="1"/>
    <xf numFmtId="2" fontId="0" fillId="12" borderId="4" xfId="0" applyNumberFormat="1" applyFill="1" applyBorder="1" applyProtection="1"/>
    <xf numFmtId="2" fontId="0" fillId="12" borderId="0" xfId="0" applyNumberFormat="1" applyFill="1" applyBorder="1" applyProtection="1"/>
    <xf numFmtId="2" fontId="0" fillId="12" borderId="8" xfId="0" applyNumberFormat="1" applyFill="1" applyBorder="1" applyProtection="1"/>
    <xf numFmtId="2" fontId="0" fillId="12" borderId="14" xfId="0" applyNumberFormat="1" applyFill="1" applyBorder="1" applyAlignment="1" applyProtection="1">
      <alignment horizontal="left"/>
    </xf>
    <xf numFmtId="2" fontId="0" fillId="12" borderId="14" xfId="0" applyNumberFormat="1" applyFill="1" applyBorder="1" applyProtection="1"/>
    <xf numFmtId="2" fontId="0" fillId="12" borderId="11" xfId="0" applyNumberFormat="1" applyFill="1" applyBorder="1" applyProtection="1"/>
    <xf numFmtId="2" fontId="0" fillId="12" borderId="11" xfId="0" applyNumberFormat="1" applyFill="1" applyBorder="1" applyAlignment="1" applyProtection="1">
      <alignment horizontal="left"/>
    </xf>
    <xf numFmtId="2" fontId="4" fillId="12" borderId="13" xfId="0" applyNumberFormat="1" applyFont="1" applyFill="1" applyBorder="1" applyProtection="1"/>
    <xf numFmtId="0" fontId="0" fillId="3" borderId="1" xfId="0" applyFill="1" applyBorder="1" applyAlignment="1" applyProtection="1">
      <alignment horizontal="left" vertical="center"/>
    </xf>
    <xf numFmtId="0" fontId="4" fillId="12" borderId="26" xfId="0" applyFont="1" applyFill="1" applyBorder="1" applyProtection="1"/>
    <xf numFmtId="0" fontId="0" fillId="12" borderId="5" xfId="0" applyFill="1" applyBorder="1" applyProtection="1"/>
    <xf numFmtId="0" fontId="0" fillId="12" borderId="28" xfId="0" applyFill="1" applyBorder="1" applyProtection="1"/>
    <xf numFmtId="0" fontId="0" fillId="12" borderId="27" xfId="0" applyFill="1" applyBorder="1" applyProtection="1"/>
    <xf numFmtId="0" fontId="0" fillId="12" borderId="0" xfId="0" applyFill="1" applyBorder="1" applyProtection="1"/>
    <xf numFmtId="0" fontId="0" fillId="12" borderId="29" xfId="0" applyFill="1" applyBorder="1" applyProtection="1"/>
    <xf numFmtId="0" fontId="0" fillId="12" borderId="30" xfId="0" applyFill="1" applyBorder="1" applyProtection="1"/>
    <xf numFmtId="0" fontId="0" fillId="12" borderId="14" xfId="0" applyFill="1" applyBorder="1" applyProtection="1"/>
    <xf numFmtId="0" fontId="0" fillId="12" borderId="31" xfId="0" applyFill="1" applyBorder="1" applyProtection="1"/>
    <xf numFmtId="0" fontId="0" fillId="12" borderId="32" xfId="0" applyFill="1" applyBorder="1" applyProtection="1"/>
    <xf numFmtId="0" fontId="0" fillId="12" borderId="15" xfId="0" applyFill="1" applyBorder="1" applyProtection="1"/>
    <xf numFmtId="0" fontId="0" fillId="12" borderId="33" xfId="0" applyFill="1" applyBorder="1" applyProtection="1"/>
    <xf numFmtId="0" fontId="0" fillId="12" borderId="26" xfId="0" applyFill="1" applyBorder="1" applyAlignment="1" applyProtection="1">
      <alignment horizontal="center"/>
    </xf>
    <xf numFmtId="0" fontId="0" fillId="12" borderId="5" xfId="0" applyFill="1" applyBorder="1" applyAlignment="1" applyProtection="1">
      <alignment horizontal="center"/>
    </xf>
    <xf numFmtId="0" fontId="0" fillId="12" borderId="28" xfId="0" applyFill="1" applyBorder="1" applyAlignment="1" applyProtection="1">
      <alignment horizontal="center"/>
    </xf>
    <xf numFmtId="0" fontId="0" fillId="12" borderId="30" xfId="0" applyFill="1" applyBorder="1" applyAlignment="1" applyProtection="1">
      <alignment horizontal="center"/>
    </xf>
    <xf numFmtId="0" fontId="0" fillId="12" borderId="14" xfId="0" applyFill="1" applyBorder="1" applyAlignment="1" applyProtection="1">
      <alignment horizontal="center"/>
    </xf>
    <xf numFmtId="0" fontId="0" fillId="12" borderId="31" xfId="0" applyFill="1" applyBorder="1" applyAlignment="1" applyProtection="1">
      <alignment horizontal="center"/>
    </xf>
    <xf numFmtId="0" fontId="0" fillId="12" borderId="34" xfId="0" applyFill="1" applyBorder="1" applyProtection="1"/>
    <xf numFmtId="0" fontId="0" fillId="12" borderId="35" xfId="0" applyFill="1" applyBorder="1" applyProtection="1"/>
    <xf numFmtId="0" fontId="0" fillId="12" borderId="36" xfId="0" applyFill="1" applyBorder="1" applyProtection="1"/>
    <xf numFmtId="2" fontId="0" fillId="3" borderId="14" xfId="0" applyNumberForma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0" fillId="2" borderId="1" xfId="0" applyFill="1" applyBorder="1" applyProtection="1"/>
    <xf numFmtId="0" fontId="0" fillId="0" borderId="1" xfId="0" applyBorder="1" applyProtection="1"/>
    <xf numFmtId="164" fontId="0" fillId="0" borderId="1" xfId="0" applyNumberFormat="1" applyBorder="1" applyProtection="1"/>
    <xf numFmtId="0" fontId="4" fillId="0" borderId="1" xfId="0" applyFont="1" applyFill="1" applyBorder="1" applyProtection="1"/>
    <xf numFmtId="164" fontId="4" fillId="0" borderId="1" xfId="0" applyNumberFormat="1" applyFont="1" applyBorder="1" applyProtection="1"/>
    <xf numFmtId="0" fontId="0" fillId="0" borderId="0" xfId="0" applyFill="1" applyBorder="1" applyAlignment="1" applyProtection="1">
      <alignment horizontal="center"/>
    </xf>
    <xf numFmtId="0" fontId="2" fillId="17" borderId="32" xfId="0" applyFont="1" applyFill="1" applyBorder="1" applyAlignment="1" applyProtection="1">
      <alignment horizontal="center"/>
    </xf>
    <xf numFmtId="0" fontId="2" fillId="17" borderId="15" xfId="0" applyFont="1" applyFill="1" applyBorder="1" applyAlignment="1" applyProtection="1">
      <alignment horizontal="center"/>
    </xf>
    <xf numFmtId="0" fontId="2" fillId="17" borderId="33" xfId="0" applyFont="1" applyFill="1" applyBorder="1" applyAlignment="1" applyProtection="1">
      <alignment horizontal="center"/>
    </xf>
    <xf numFmtId="0" fontId="2" fillId="14" borderId="32" xfId="0" applyFont="1" applyFill="1" applyBorder="1" applyAlignment="1" applyProtection="1">
      <alignment horizontal="center"/>
    </xf>
    <xf numFmtId="0" fontId="2" fillId="14" borderId="15" xfId="0" applyFont="1" applyFill="1" applyBorder="1" applyAlignment="1" applyProtection="1">
      <alignment horizontal="center"/>
    </xf>
    <xf numFmtId="0" fontId="2" fillId="14" borderId="33" xfId="0" applyFont="1" applyFill="1" applyBorder="1" applyAlignment="1" applyProtection="1">
      <alignment horizontal="center"/>
    </xf>
    <xf numFmtId="0" fontId="0" fillId="14" borderId="34" xfId="0" applyFill="1" applyBorder="1" applyAlignment="1" applyProtection="1">
      <alignment horizontal="center"/>
    </xf>
    <xf numFmtId="0" fontId="0" fillId="14" borderId="35" xfId="0" applyFill="1" applyBorder="1" applyAlignment="1" applyProtection="1">
      <alignment horizontal="center"/>
    </xf>
    <xf numFmtId="0" fontId="0" fillId="14" borderId="36" xfId="0" applyFill="1" applyBorder="1" applyAlignment="1" applyProtection="1">
      <alignment horizontal="center"/>
    </xf>
    <xf numFmtId="0" fontId="1" fillId="14" borderId="32" xfId="0" applyFont="1" applyFill="1" applyBorder="1" applyAlignment="1" applyProtection="1">
      <alignment horizontal="center"/>
    </xf>
    <xf numFmtId="0" fontId="1" fillId="14" borderId="15" xfId="0" applyFont="1" applyFill="1" applyBorder="1" applyAlignment="1" applyProtection="1">
      <alignment horizontal="center"/>
    </xf>
    <xf numFmtId="0" fontId="1" fillId="14" borderId="33" xfId="0" applyFont="1" applyFill="1" applyBorder="1" applyAlignment="1" applyProtection="1">
      <alignment horizontal="center"/>
    </xf>
    <xf numFmtId="0" fontId="0" fillId="14" borderId="34" xfId="0" applyFont="1" applyFill="1" applyBorder="1" applyAlignment="1" applyProtection="1">
      <alignment horizontal="center"/>
    </xf>
    <xf numFmtId="0" fontId="0" fillId="14" borderId="35" xfId="0" applyFont="1" applyFill="1" applyBorder="1" applyAlignment="1" applyProtection="1">
      <alignment horizontal="center"/>
    </xf>
    <xf numFmtId="0" fontId="0" fillId="14" borderId="36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19" borderId="1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0" fillId="4" borderId="34" xfId="0" applyFill="1" applyBorder="1" applyAlignment="1" applyProtection="1">
      <alignment horizontal="center"/>
    </xf>
    <xf numFmtId="0" fontId="0" fillId="4" borderId="35" xfId="0" applyFill="1" applyBorder="1" applyAlignment="1" applyProtection="1">
      <alignment horizontal="center"/>
    </xf>
    <xf numFmtId="0" fontId="0" fillId="4" borderId="36" xfId="0" applyFill="1" applyBorder="1" applyAlignment="1" applyProtection="1">
      <alignment horizontal="center"/>
    </xf>
    <xf numFmtId="0" fontId="0" fillId="13" borderId="32" xfId="0" applyFill="1" applyBorder="1" applyAlignment="1" applyProtection="1">
      <alignment horizontal="center"/>
    </xf>
    <xf numFmtId="0" fontId="0" fillId="13" borderId="15" xfId="0" applyFill="1" applyBorder="1" applyAlignment="1" applyProtection="1">
      <alignment horizontal="center"/>
    </xf>
    <xf numFmtId="0" fontId="0" fillId="13" borderId="33" xfId="0" applyFill="1" applyBorder="1" applyAlignment="1" applyProtection="1">
      <alignment horizontal="center"/>
    </xf>
    <xf numFmtId="0" fontId="0" fillId="4" borderId="32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center"/>
    </xf>
    <xf numFmtId="0" fontId="2" fillId="13" borderId="32" xfId="0" applyFont="1" applyFill="1" applyBorder="1" applyAlignment="1" applyProtection="1">
      <alignment horizontal="center"/>
    </xf>
    <xf numFmtId="0" fontId="2" fillId="13" borderId="15" xfId="0" applyFont="1" applyFill="1" applyBorder="1" applyAlignment="1" applyProtection="1">
      <alignment horizontal="center"/>
    </xf>
    <xf numFmtId="0" fontId="2" fillId="13" borderId="33" xfId="0" applyFont="1" applyFill="1" applyBorder="1" applyAlignment="1" applyProtection="1">
      <alignment horizontal="center"/>
    </xf>
    <xf numFmtId="0" fontId="0" fillId="18" borderId="34" xfId="0" applyFill="1" applyBorder="1" applyAlignment="1" applyProtection="1">
      <alignment horizontal="center"/>
    </xf>
    <xf numFmtId="0" fontId="0" fillId="18" borderId="35" xfId="0" applyFill="1" applyBorder="1" applyAlignment="1" applyProtection="1">
      <alignment horizontal="center"/>
    </xf>
    <xf numFmtId="0" fontId="0" fillId="18" borderId="36" xfId="0" applyFill="1" applyBorder="1" applyAlignment="1" applyProtection="1">
      <alignment horizontal="center"/>
    </xf>
    <xf numFmtId="0" fontId="2" fillId="18" borderId="32" xfId="0" applyFont="1" applyFill="1" applyBorder="1" applyAlignment="1" applyProtection="1">
      <alignment horizontal="center"/>
    </xf>
    <xf numFmtId="0" fontId="2" fillId="18" borderId="15" xfId="0" applyFont="1" applyFill="1" applyBorder="1" applyAlignment="1" applyProtection="1">
      <alignment horizontal="center"/>
    </xf>
    <xf numFmtId="0" fontId="2" fillId="18" borderId="33" xfId="0" applyFont="1" applyFill="1" applyBorder="1" applyAlignment="1" applyProtection="1">
      <alignment horizontal="center"/>
    </xf>
    <xf numFmtId="0" fontId="0" fillId="5" borderId="34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42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center"/>
    </xf>
    <xf numFmtId="0" fontId="0" fillId="16" borderId="34" xfId="0" applyFill="1" applyBorder="1" applyAlignment="1" applyProtection="1">
      <alignment horizontal="center"/>
    </xf>
    <xf numFmtId="0" fontId="0" fillId="16" borderId="35" xfId="0" applyFill="1" applyBorder="1" applyAlignment="1" applyProtection="1">
      <alignment horizontal="center"/>
    </xf>
    <xf numFmtId="0" fontId="0" fillId="16" borderId="36" xfId="0" applyFill="1" applyBorder="1" applyAlignment="1" applyProtection="1">
      <alignment horizontal="center"/>
    </xf>
    <xf numFmtId="0" fontId="0" fillId="16" borderId="32" xfId="0" applyFill="1" applyBorder="1" applyAlignment="1" applyProtection="1">
      <alignment horizontal="center"/>
    </xf>
    <xf numFmtId="0" fontId="0" fillId="16" borderId="15" xfId="0" applyFill="1" applyBorder="1" applyAlignment="1" applyProtection="1">
      <alignment horizontal="center"/>
    </xf>
    <xf numFmtId="0" fontId="0" fillId="16" borderId="33" xfId="0" applyFill="1" applyBorder="1" applyAlignment="1" applyProtection="1">
      <alignment horizontal="center"/>
    </xf>
    <xf numFmtId="0" fontId="0" fillId="19" borderId="14" xfId="0" applyFont="1" applyFill="1" applyBorder="1" applyAlignment="1" applyProtection="1">
      <alignment horizontal="center"/>
    </xf>
    <xf numFmtId="0" fontId="0" fillId="12" borderId="34" xfId="0" applyFill="1" applyBorder="1" applyAlignment="1" applyProtection="1">
      <alignment horizontal="center"/>
    </xf>
    <xf numFmtId="0" fontId="0" fillId="12" borderId="35" xfId="0" applyFill="1" applyBorder="1" applyAlignment="1" applyProtection="1">
      <alignment horizontal="center"/>
    </xf>
    <xf numFmtId="0" fontId="0" fillId="12" borderId="36" xfId="0" applyFill="1" applyBorder="1" applyAlignment="1" applyProtection="1">
      <alignment horizontal="center"/>
    </xf>
    <xf numFmtId="0" fontId="0" fillId="12" borderId="32" xfId="0" applyFill="1" applyBorder="1" applyAlignment="1" applyProtection="1">
      <alignment horizontal="center"/>
    </xf>
    <xf numFmtId="0" fontId="0" fillId="12" borderId="15" xfId="0" applyFill="1" applyBorder="1" applyAlignment="1" applyProtection="1">
      <alignment horizontal="center"/>
    </xf>
    <xf numFmtId="0" fontId="0" fillId="12" borderId="33" xfId="0" applyFill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AD5"/>
      <color rgb="FFE5FCFF"/>
      <color rgb="FFD1D1FF"/>
      <color rgb="FFD5D5FF"/>
      <color rgb="FFFFEBFF"/>
      <color rgb="FFFFCCFF"/>
      <color rgb="FFFFF4D5"/>
      <color rgb="FFFFF7E1"/>
      <color rgb="FFFFF6DD"/>
      <color rgb="FFD9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44AC-EC6D-4D14-9186-FE07BA672118}">
  <dimension ref="A1:AB73"/>
  <sheetViews>
    <sheetView tabSelected="1" zoomScaleNormal="100" workbookViewId="0">
      <selection activeCell="F20" sqref="F20"/>
    </sheetView>
  </sheetViews>
  <sheetFormatPr baseColWidth="10" defaultRowHeight="14.25" x14ac:dyDescent="0.2"/>
  <cols>
    <col min="1" max="1" width="13.375" style="18" customWidth="1"/>
    <col min="2" max="2" width="6.75" style="18" customWidth="1"/>
    <col min="3" max="3" width="62.875" style="18" customWidth="1"/>
    <col min="4" max="4" width="8.75" style="18" customWidth="1"/>
    <col min="5" max="5" width="8.5" style="18" customWidth="1"/>
    <col min="6" max="6" width="11.125" style="18" customWidth="1"/>
    <col min="7" max="7" width="9.625" style="18" customWidth="1"/>
    <col min="8" max="8" width="9.375" style="18" customWidth="1"/>
    <col min="9" max="9" width="9.25" style="18" customWidth="1"/>
    <col min="10" max="10" width="10.25" style="18" customWidth="1"/>
    <col min="11" max="11" width="8.375" style="18" customWidth="1"/>
    <col min="12" max="12" width="8.625" style="18" customWidth="1"/>
    <col min="13" max="13" width="10" style="18" customWidth="1"/>
    <col min="14" max="14" width="8.25" style="18" customWidth="1"/>
    <col min="15" max="15" width="9.375" style="18" customWidth="1"/>
    <col min="16" max="16" width="9.875" style="18" customWidth="1"/>
    <col min="17" max="17" width="8.875" style="18" customWidth="1"/>
    <col min="18" max="18" width="7.375" style="18" customWidth="1"/>
    <col min="19" max="19" width="10.625" style="18" customWidth="1"/>
    <col min="20" max="16384" width="11" style="18"/>
  </cols>
  <sheetData>
    <row r="1" spans="1:21" ht="20.25" x14ac:dyDescent="0.3">
      <c r="A1" s="586" t="s">
        <v>197</v>
      </c>
      <c r="B1" s="586"/>
      <c r="C1" s="586"/>
      <c r="D1" s="586"/>
      <c r="E1" s="586"/>
      <c r="F1" s="586"/>
      <c r="G1" s="586"/>
      <c r="H1" s="586"/>
      <c r="I1" s="586"/>
      <c r="K1" s="587" t="s">
        <v>217</v>
      </c>
      <c r="L1" s="587"/>
    </row>
    <row r="2" spans="1:21" ht="15.75" x14ac:dyDescent="0.25">
      <c r="A2" s="19" t="s">
        <v>161</v>
      </c>
      <c r="B2" s="20"/>
      <c r="C2" s="19"/>
    </row>
    <row r="3" spans="1:21" ht="15.75" x14ac:dyDescent="0.25">
      <c r="A3" s="19" t="s">
        <v>198</v>
      </c>
      <c r="B3" s="19" t="s">
        <v>129</v>
      </c>
      <c r="C3" s="19" t="s">
        <v>199</v>
      </c>
      <c r="F3" s="589"/>
      <c r="G3" s="589"/>
      <c r="H3" s="589"/>
      <c r="I3" s="589"/>
      <c r="J3" s="589"/>
      <c r="U3" s="21"/>
    </row>
    <row r="4" spans="1:21" x14ac:dyDescent="0.2">
      <c r="G4" s="21"/>
      <c r="J4" s="21"/>
      <c r="M4" s="21"/>
      <c r="P4" s="21"/>
      <c r="U4" s="21"/>
    </row>
    <row r="5" spans="1:21" x14ac:dyDescent="0.2">
      <c r="A5" s="18" t="s">
        <v>205</v>
      </c>
      <c r="B5" s="588"/>
      <c r="C5" s="588"/>
      <c r="G5" s="21"/>
      <c r="J5" s="21"/>
      <c r="M5" s="21"/>
      <c r="P5" s="21"/>
      <c r="U5" s="21"/>
    </row>
    <row r="6" spans="1:21" x14ac:dyDescent="0.2">
      <c r="A6" s="18" t="s">
        <v>206</v>
      </c>
      <c r="B6" s="588"/>
      <c r="C6" s="588"/>
      <c r="G6" s="21"/>
      <c r="J6" s="21"/>
      <c r="M6" s="21"/>
      <c r="P6" s="21"/>
      <c r="U6" s="21"/>
    </row>
    <row r="7" spans="1:21" x14ac:dyDescent="0.2">
      <c r="G7" s="21"/>
      <c r="J7" s="21"/>
      <c r="M7" s="21"/>
      <c r="P7" s="21"/>
      <c r="S7" s="21"/>
      <c r="U7" s="21"/>
    </row>
    <row r="8" spans="1:21" ht="15" thickBot="1" x14ac:dyDescent="0.25">
      <c r="A8" s="22" t="s">
        <v>53</v>
      </c>
      <c r="B8" s="23"/>
      <c r="G8" s="21"/>
      <c r="J8" s="21"/>
      <c r="M8" s="21"/>
      <c r="P8" s="21"/>
      <c r="S8" s="21"/>
      <c r="T8" s="24" t="s">
        <v>41</v>
      </c>
      <c r="U8" s="24" t="s">
        <v>41</v>
      </c>
    </row>
    <row r="9" spans="1:21" ht="15" x14ac:dyDescent="0.25">
      <c r="A9" s="25" t="s">
        <v>54</v>
      </c>
      <c r="B9" s="26" t="s">
        <v>143</v>
      </c>
      <c r="C9" s="26" t="s">
        <v>2</v>
      </c>
      <c r="D9" s="27" t="s">
        <v>3</v>
      </c>
      <c r="E9" s="28" t="s">
        <v>4</v>
      </c>
      <c r="F9" s="29" t="s">
        <v>5</v>
      </c>
      <c r="G9" s="30" t="s">
        <v>6</v>
      </c>
      <c r="H9" s="28" t="s">
        <v>4</v>
      </c>
      <c r="I9" s="29" t="s">
        <v>5</v>
      </c>
      <c r="J9" s="30" t="s">
        <v>6</v>
      </c>
      <c r="K9" s="28" t="s">
        <v>4</v>
      </c>
      <c r="L9" s="29" t="s">
        <v>5</v>
      </c>
      <c r="M9" s="30" t="s">
        <v>6</v>
      </c>
      <c r="N9" s="28" t="s">
        <v>4</v>
      </c>
      <c r="O9" s="29" t="s">
        <v>5</v>
      </c>
      <c r="P9" s="30" t="s">
        <v>6</v>
      </c>
      <c r="Q9" s="28" t="s">
        <v>4</v>
      </c>
      <c r="R9" s="29" t="s">
        <v>5</v>
      </c>
      <c r="S9" s="30" t="s">
        <v>6</v>
      </c>
      <c r="T9" s="31" t="s">
        <v>42</v>
      </c>
      <c r="U9" s="25" t="s">
        <v>43</v>
      </c>
    </row>
    <row r="10" spans="1:21" x14ac:dyDescent="0.2">
      <c r="B10" s="32" t="s">
        <v>144</v>
      </c>
      <c r="C10" s="33" t="s">
        <v>7</v>
      </c>
      <c r="D10" s="34" t="s">
        <v>8</v>
      </c>
      <c r="E10" s="35">
        <v>356.22</v>
      </c>
      <c r="F10" s="2"/>
      <c r="G10" s="36">
        <f>F10*6</f>
        <v>0</v>
      </c>
      <c r="H10" s="35">
        <v>397.05</v>
      </c>
      <c r="I10" s="2"/>
      <c r="J10" s="36">
        <f>I10*6</f>
        <v>0</v>
      </c>
      <c r="K10" s="35">
        <v>174</v>
      </c>
      <c r="L10" s="2"/>
      <c r="M10" s="37">
        <f>L10*6</f>
        <v>0</v>
      </c>
      <c r="N10" s="38">
        <v>88</v>
      </c>
      <c r="O10" s="2"/>
      <c r="P10" s="37">
        <f>O10*6</f>
        <v>0</v>
      </c>
      <c r="Q10" s="39">
        <v>596.35</v>
      </c>
      <c r="R10" s="17"/>
      <c r="S10" s="40">
        <f>R10*6</f>
        <v>0</v>
      </c>
      <c r="T10" s="41">
        <f>F10+I10+L10+O10+R10</f>
        <v>0</v>
      </c>
      <c r="U10" s="42">
        <f>G10+J10+M10+P10+S10</f>
        <v>0</v>
      </c>
    </row>
    <row r="11" spans="1:21" x14ac:dyDescent="0.2">
      <c r="B11" s="32" t="s">
        <v>145</v>
      </c>
      <c r="C11" s="43" t="s">
        <v>181</v>
      </c>
      <c r="D11" s="44" t="s">
        <v>9</v>
      </c>
      <c r="E11" s="45">
        <v>204</v>
      </c>
      <c r="F11" s="1"/>
      <c r="G11" s="46">
        <f>F11*7</f>
        <v>0</v>
      </c>
      <c r="H11" s="45">
        <v>282</v>
      </c>
      <c r="I11" s="1"/>
      <c r="J11" s="46">
        <f>I11*7</f>
        <v>0</v>
      </c>
      <c r="K11" s="45">
        <v>139.5</v>
      </c>
      <c r="L11" s="1"/>
      <c r="M11" s="47">
        <f>L11*7</f>
        <v>0</v>
      </c>
      <c r="N11" s="48">
        <v>81</v>
      </c>
      <c r="O11" s="1"/>
      <c r="P11" s="47">
        <f>O11*7</f>
        <v>0</v>
      </c>
      <c r="Q11" s="49">
        <v>279</v>
      </c>
      <c r="R11" s="14"/>
      <c r="S11" s="50">
        <f>R11*7</f>
        <v>0</v>
      </c>
      <c r="T11" s="51">
        <f t="shared" ref="T11:T16" si="0">F11+I11+L11+O11+R11</f>
        <v>0</v>
      </c>
      <c r="U11" s="52">
        <f>G11+J11+M11+P11+S11</f>
        <v>0</v>
      </c>
    </row>
    <row r="12" spans="1:21" x14ac:dyDescent="0.2">
      <c r="B12" s="32" t="s">
        <v>146</v>
      </c>
      <c r="C12" s="43" t="s">
        <v>182</v>
      </c>
      <c r="D12" s="44" t="s">
        <v>10</v>
      </c>
      <c r="E12" s="45">
        <v>204</v>
      </c>
      <c r="F12" s="1"/>
      <c r="G12" s="46">
        <f>F12*8</f>
        <v>0</v>
      </c>
      <c r="H12" s="45">
        <v>282</v>
      </c>
      <c r="I12" s="1"/>
      <c r="J12" s="46">
        <f>I12*8</f>
        <v>0</v>
      </c>
      <c r="K12" s="45">
        <v>139.5</v>
      </c>
      <c r="L12" s="1"/>
      <c r="M12" s="47">
        <f>L12*8</f>
        <v>0</v>
      </c>
      <c r="N12" s="48">
        <v>81</v>
      </c>
      <c r="O12" s="1"/>
      <c r="P12" s="47">
        <f>O12*8</f>
        <v>0</v>
      </c>
      <c r="Q12" s="49">
        <v>279</v>
      </c>
      <c r="R12" s="14"/>
      <c r="S12" s="50">
        <f>R12*8</f>
        <v>0</v>
      </c>
      <c r="T12" s="51">
        <f t="shared" si="0"/>
        <v>0</v>
      </c>
      <c r="U12" s="52">
        <f>G12+J12+M12+P12+S12</f>
        <v>0</v>
      </c>
    </row>
    <row r="13" spans="1:21" x14ac:dyDescent="0.2">
      <c r="B13" s="32" t="s">
        <v>159</v>
      </c>
      <c r="C13" s="43" t="s">
        <v>179</v>
      </c>
      <c r="D13" s="44" t="s">
        <v>9</v>
      </c>
      <c r="E13" s="45">
        <v>120.38</v>
      </c>
      <c r="F13" s="1"/>
      <c r="G13" s="53">
        <f>F13*7</f>
        <v>0</v>
      </c>
      <c r="H13" s="45">
        <v>115.05</v>
      </c>
      <c r="I13" s="1"/>
      <c r="J13" s="54">
        <f>I13*7</f>
        <v>0</v>
      </c>
      <c r="K13" s="45">
        <v>34.5</v>
      </c>
      <c r="L13" s="1"/>
      <c r="M13" s="55">
        <f>L13*7</f>
        <v>0</v>
      </c>
      <c r="N13" s="48"/>
      <c r="O13" s="56"/>
      <c r="P13" s="55"/>
      <c r="Q13" s="49">
        <v>317.35000000000002</v>
      </c>
      <c r="R13" s="14"/>
      <c r="S13" s="50">
        <f>R13*7</f>
        <v>0</v>
      </c>
      <c r="T13" s="51">
        <f t="shared" si="0"/>
        <v>0</v>
      </c>
      <c r="U13" s="52">
        <f>G13+J13+M13+P13+S13</f>
        <v>0</v>
      </c>
    </row>
    <row r="14" spans="1:21" x14ac:dyDescent="0.2">
      <c r="B14" s="32" t="s">
        <v>147</v>
      </c>
      <c r="C14" s="43" t="s">
        <v>180</v>
      </c>
      <c r="D14" s="44" t="s">
        <v>10</v>
      </c>
      <c r="E14" s="45">
        <v>120.38</v>
      </c>
      <c r="F14" s="1"/>
      <c r="G14" s="53">
        <f>F14*8</f>
        <v>0</v>
      </c>
      <c r="H14" s="45">
        <v>115.05</v>
      </c>
      <c r="I14" s="1"/>
      <c r="J14" s="53">
        <f>I14*8</f>
        <v>0</v>
      </c>
      <c r="K14" s="45">
        <v>34.5</v>
      </c>
      <c r="L14" s="1"/>
      <c r="M14" s="55">
        <f>L14*8</f>
        <v>0</v>
      </c>
      <c r="N14" s="48"/>
      <c r="O14" s="56"/>
      <c r="P14" s="55"/>
      <c r="Q14" s="49">
        <v>317.35000000000002</v>
      </c>
      <c r="R14" s="14"/>
      <c r="S14" s="50">
        <f>R14*8</f>
        <v>0</v>
      </c>
      <c r="T14" s="51">
        <f t="shared" si="0"/>
        <v>0</v>
      </c>
      <c r="U14" s="52">
        <f t="shared" ref="T14:U29" si="1">G14+J14+M14+P14+S14</f>
        <v>0</v>
      </c>
    </row>
    <row r="15" spans="1:21" ht="15" x14ac:dyDescent="0.25">
      <c r="B15" s="32" t="s">
        <v>148</v>
      </c>
      <c r="C15" s="43" t="s">
        <v>211</v>
      </c>
      <c r="D15" s="44" t="s">
        <v>9</v>
      </c>
      <c r="E15" s="45"/>
      <c r="F15" s="57"/>
      <c r="G15" s="53"/>
      <c r="H15" s="45"/>
      <c r="I15" s="57"/>
      <c r="J15" s="58"/>
      <c r="K15" s="45"/>
      <c r="L15" s="57"/>
      <c r="M15" s="55"/>
      <c r="N15" s="48">
        <v>7</v>
      </c>
      <c r="O15" s="1"/>
      <c r="P15" s="55">
        <f>O15*7</f>
        <v>0</v>
      </c>
      <c r="Q15" s="49"/>
      <c r="R15" s="59"/>
      <c r="S15" s="50"/>
      <c r="T15" s="51">
        <f t="shared" si="0"/>
        <v>0</v>
      </c>
      <c r="U15" s="52">
        <f>G15+J15+M15+P15+S15</f>
        <v>0</v>
      </c>
    </row>
    <row r="16" spans="1:21" ht="15" x14ac:dyDescent="0.25">
      <c r="B16" s="32" t="s">
        <v>149</v>
      </c>
      <c r="C16" s="43" t="s">
        <v>183</v>
      </c>
      <c r="D16" s="44" t="s">
        <v>10</v>
      </c>
      <c r="E16" s="45"/>
      <c r="F16" s="57"/>
      <c r="G16" s="53"/>
      <c r="H16" s="45"/>
      <c r="I16" s="57"/>
      <c r="J16" s="58"/>
      <c r="K16" s="45"/>
      <c r="L16" s="57"/>
      <c r="M16" s="60"/>
      <c r="N16" s="48">
        <v>7</v>
      </c>
      <c r="O16" s="1"/>
      <c r="P16" s="55">
        <f>O16*8</f>
        <v>0</v>
      </c>
      <c r="Q16" s="49"/>
      <c r="R16" s="59"/>
      <c r="S16" s="50"/>
      <c r="T16" s="51">
        <f t="shared" si="0"/>
        <v>0</v>
      </c>
      <c r="U16" s="52">
        <f t="shared" si="1"/>
        <v>0</v>
      </c>
    </row>
    <row r="17" spans="1:21" ht="15" x14ac:dyDescent="0.25">
      <c r="B17" s="32" t="s">
        <v>150</v>
      </c>
      <c r="C17" s="43" t="s">
        <v>212</v>
      </c>
      <c r="D17" s="44" t="s">
        <v>9</v>
      </c>
      <c r="E17" s="45"/>
      <c r="F17" s="57"/>
      <c r="G17" s="53"/>
      <c r="H17" s="45"/>
      <c r="I17" s="57"/>
      <c r="J17" s="58"/>
      <c r="K17" s="45"/>
      <c r="L17" s="57"/>
      <c r="M17" s="60"/>
      <c r="N17" s="48"/>
      <c r="O17" s="57"/>
      <c r="P17" s="60"/>
      <c r="Q17" s="49"/>
      <c r="R17" s="59"/>
      <c r="S17" s="50"/>
      <c r="T17" s="51"/>
      <c r="U17" s="52"/>
    </row>
    <row r="18" spans="1:21" ht="15" x14ac:dyDescent="0.25">
      <c r="B18" s="32" t="s">
        <v>151</v>
      </c>
      <c r="C18" s="43" t="s">
        <v>184</v>
      </c>
      <c r="D18" s="44" t="s">
        <v>10</v>
      </c>
      <c r="E18" s="45"/>
      <c r="F18" s="57"/>
      <c r="G18" s="53"/>
      <c r="H18" s="45"/>
      <c r="I18" s="57"/>
      <c r="J18" s="58"/>
      <c r="K18" s="45"/>
      <c r="L18" s="57"/>
      <c r="M18" s="60"/>
      <c r="N18" s="48"/>
      <c r="O18" s="57"/>
      <c r="P18" s="61"/>
      <c r="Q18" s="49"/>
      <c r="R18" s="59"/>
      <c r="S18" s="50"/>
      <c r="T18" s="51"/>
      <c r="U18" s="52"/>
    </row>
    <row r="19" spans="1:21" ht="15" x14ac:dyDescent="0.25">
      <c r="B19" s="32" t="s">
        <v>152</v>
      </c>
      <c r="C19" s="43" t="s">
        <v>175</v>
      </c>
      <c r="D19" s="44" t="s">
        <v>9</v>
      </c>
      <c r="E19" s="45"/>
      <c r="F19" s="57"/>
      <c r="G19" s="53"/>
      <c r="H19" s="45"/>
      <c r="I19" s="57"/>
      <c r="J19" s="58"/>
      <c r="K19" s="45"/>
      <c r="L19" s="57"/>
      <c r="M19" s="60"/>
      <c r="N19" s="48"/>
      <c r="O19" s="56"/>
      <c r="P19" s="61"/>
      <c r="Q19" s="49"/>
      <c r="R19" s="59"/>
      <c r="S19" s="50"/>
      <c r="T19" s="51"/>
      <c r="U19" s="52"/>
    </row>
    <row r="20" spans="1:21" ht="15" x14ac:dyDescent="0.25">
      <c r="B20" s="32" t="s">
        <v>153</v>
      </c>
      <c r="C20" s="43" t="s">
        <v>177</v>
      </c>
      <c r="D20" s="44" t="s">
        <v>9</v>
      </c>
      <c r="E20" s="45">
        <v>31.85</v>
      </c>
      <c r="F20" s="1"/>
      <c r="G20" s="53">
        <f>F20*7</f>
        <v>0</v>
      </c>
      <c r="H20" s="45"/>
      <c r="I20" s="57"/>
      <c r="J20" s="58"/>
      <c r="K20" s="45"/>
      <c r="L20" s="57"/>
      <c r="M20" s="60"/>
      <c r="N20" s="48"/>
      <c r="O20" s="57"/>
      <c r="P20" s="61"/>
      <c r="Q20" s="49"/>
      <c r="R20" s="59"/>
      <c r="S20" s="50"/>
      <c r="T20" s="51">
        <f>F20+I20+L20+O20+R20</f>
        <v>0</v>
      </c>
      <c r="U20" s="52">
        <f t="shared" si="1"/>
        <v>0</v>
      </c>
    </row>
    <row r="21" spans="1:21" ht="15" x14ac:dyDescent="0.25">
      <c r="B21" s="32" t="s">
        <v>154</v>
      </c>
      <c r="C21" s="43" t="s">
        <v>178</v>
      </c>
      <c r="D21" s="44" t="s">
        <v>10</v>
      </c>
      <c r="E21" s="45">
        <v>31.85</v>
      </c>
      <c r="F21" s="1"/>
      <c r="G21" s="53">
        <f>F21*8</f>
        <v>0</v>
      </c>
      <c r="H21" s="45"/>
      <c r="I21" s="57"/>
      <c r="J21" s="58"/>
      <c r="K21" s="45"/>
      <c r="L21" s="57"/>
      <c r="M21" s="60"/>
      <c r="N21" s="48"/>
      <c r="O21" s="57"/>
      <c r="P21" s="61"/>
      <c r="Q21" s="49"/>
      <c r="R21" s="59"/>
      <c r="S21" s="50"/>
      <c r="T21" s="51">
        <f>F21+I21+L21+O21+R21</f>
        <v>0</v>
      </c>
      <c r="U21" s="52">
        <f t="shared" si="1"/>
        <v>0</v>
      </c>
    </row>
    <row r="22" spans="1:21" ht="15" x14ac:dyDescent="0.25">
      <c r="B22" s="32"/>
      <c r="C22" s="62" t="s">
        <v>176</v>
      </c>
      <c r="D22" s="44"/>
      <c r="E22" s="45"/>
      <c r="F22" s="57"/>
      <c r="G22" s="53"/>
      <c r="H22" s="45"/>
      <c r="I22" s="57"/>
      <c r="J22" s="58"/>
      <c r="K22" s="45"/>
      <c r="L22" s="57"/>
      <c r="M22" s="60"/>
      <c r="N22" s="63"/>
      <c r="O22" s="57"/>
      <c r="P22" s="61"/>
      <c r="Q22" s="49"/>
      <c r="R22" s="59"/>
      <c r="S22" s="50"/>
      <c r="T22" s="64"/>
      <c r="U22" s="52"/>
    </row>
    <row r="23" spans="1:21" x14ac:dyDescent="0.2">
      <c r="B23" s="32" t="s">
        <v>155</v>
      </c>
      <c r="C23" s="43" t="s">
        <v>213</v>
      </c>
      <c r="D23" s="44" t="s">
        <v>11</v>
      </c>
      <c r="E23" s="45"/>
      <c r="F23" s="1"/>
      <c r="G23" s="65">
        <f>F23</f>
        <v>0</v>
      </c>
      <c r="H23" s="66"/>
      <c r="I23" s="1"/>
      <c r="J23" s="65">
        <f>I23</f>
        <v>0</v>
      </c>
      <c r="K23" s="45"/>
      <c r="L23" s="1"/>
      <c r="M23" s="67">
        <f>L23</f>
        <v>0</v>
      </c>
      <c r="N23" s="68"/>
      <c r="O23" s="1"/>
      <c r="P23" s="67">
        <f>O23</f>
        <v>0</v>
      </c>
      <c r="Q23" s="49"/>
      <c r="R23" s="14"/>
      <c r="S23" s="50">
        <f>R23</f>
        <v>0</v>
      </c>
      <c r="T23" s="64">
        <f>F23+I23+L23+O23+R23</f>
        <v>0</v>
      </c>
      <c r="U23" s="52">
        <f t="shared" si="1"/>
        <v>0</v>
      </c>
    </row>
    <row r="24" spans="1:21" x14ac:dyDescent="0.2">
      <c r="B24" s="32" t="s">
        <v>156</v>
      </c>
      <c r="C24" s="43" t="s">
        <v>12</v>
      </c>
      <c r="D24" s="44" t="s">
        <v>11</v>
      </c>
      <c r="E24" s="45"/>
      <c r="F24" s="1"/>
      <c r="G24" s="65">
        <f>F24</f>
        <v>0</v>
      </c>
      <c r="H24" s="66"/>
      <c r="I24" s="1"/>
      <c r="J24" s="65">
        <f>I24</f>
        <v>0</v>
      </c>
      <c r="K24" s="45"/>
      <c r="L24" s="1"/>
      <c r="M24" s="67">
        <f>L24</f>
        <v>0</v>
      </c>
      <c r="N24" s="68"/>
      <c r="O24" s="1"/>
      <c r="P24" s="67">
        <f>O24</f>
        <v>0</v>
      </c>
      <c r="Q24" s="49"/>
      <c r="R24" s="14"/>
      <c r="S24" s="50">
        <f>R24</f>
        <v>0</v>
      </c>
      <c r="T24" s="64">
        <f t="shared" si="1"/>
        <v>0</v>
      </c>
      <c r="U24" s="52">
        <f t="shared" si="1"/>
        <v>0</v>
      </c>
    </row>
    <row r="25" spans="1:21" x14ac:dyDescent="0.2">
      <c r="B25" s="32" t="s">
        <v>157</v>
      </c>
      <c r="C25" s="43" t="s">
        <v>13</v>
      </c>
      <c r="D25" s="44" t="s">
        <v>11</v>
      </c>
      <c r="E25" s="45"/>
      <c r="F25" s="1"/>
      <c r="G25" s="65">
        <f>F25</f>
        <v>0</v>
      </c>
      <c r="H25" s="66"/>
      <c r="I25" s="1"/>
      <c r="J25" s="65">
        <f>I25</f>
        <v>0</v>
      </c>
      <c r="K25" s="45"/>
      <c r="L25" s="1"/>
      <c r="M25" s="67">
        <f>L25</f>
        <v>0</v>
      </c>
      <c r="N25" s="68"/>
      <c r="O25" s="1"/>
      <c r="P25" s="67">
        <f>O25</f>
        <v>0</v>
      </c>
      <c r="Q25" s="49"/>
      <c r="R25" s="14"/>
      <c r="S25" s="50">
        <f>R25</f>
        <v>0</v>
      </c>
      <c r="T25" s="64">
        <f>F25+I25+L25+O25+R25</f>
        <v>0</v>
      </c>
      <c r="U25" s="52">
        <f t="shared" si="1"/>
        <v>0</v>
      </c>
    </row>
    <row r="26" spans="1:21" x14ac:dyDescent="0.2">
      <c r="B26" s="32" t="s">
        <v>158</v>
      </c>
      <c r="C26" s="43" t="s">
        <v>14</v>
      </c>
      <c r="D26" s="44" t="s">
        <v>11</v>
      </c>
      <c r="E26" s="69"/>
      <c r="F26" s="3"/>
      <c r="G26" s="70">
        <f>F26</f>
        <v>0</v>
      </c>
      <c r="H26" s="66"/>
      <c r="I26" s="3"/>
      <c r="J26" s="70">
        <f>I26</f>
        <v>0</v>
      </c>
      <c r="K26" s="69"/>
      <c r="L26" s="3"/>
      <c r="M26" s="71">
        <f>L26</f>
        <v>0</v>
      </c>
      <c r="N26" s="72"/>
      <c r="O26" s="3"/>
      <c r="P26" s="71">
        <f>O26</f>
        <v>0</v>
      </c>
      <c r="Q26" s="73"/>
      <c r="R26" s="15"/>
      <c r="S26" s="74">
        <f>R26</f>
        <v>0</v>
      </c>
      <c r="T26" s="75">
        <f>F26+I26+L26+O26+R26</f>
        <v>0</v>
      </c>
      <c r="U26" s="76">
        <f t="shared" si="1"/>
        <v>0</v>
      </c>
    </row>
    <row r="27" spans="1:21" x14ac:dyDescent="0.2">
      <c r="B27" s="77"/>
      <c r="C27" s="33" t="s">
        <v>44</v>
      </c>
      <c r="D27" s="78"/>
      <c r="E27" s="79"/>
      <c r="F27" s="80">
        <f>SUM(F10:F21)</f>
        <v>0</v>
      </c>
      <c r="G27" s="81">
        <f>SUM(G10:G21)</f>
        <v>0</v>
      </c>
      <c r="H27" s="79"/>
      <c r="I27" s="80">
        <f>SUM(I10:I21)</f>
        <v>0</v>
      </c>
      <c r="J27" s="81">
        <f>SUM(J10:J21)</f>
        <v>0</v>
      </c>
      <c r="K27" s="79"/>
      <c r="L27" s="80">
        <f>SUM(L10:L21)</f>
        <v>0</v>
      </c>
      <c r="M27" s="82">
        <f>SUM(M10:M21)</f>
        <v>0</v>
      </c>
      <c r="N27" s="38"/>
      <c r="O27" s="80">
        <f>SUM(O10:O21)</f>
        <v>0</v>
      </c>
      <c r="P27" s="82">
        <f>SUM(P10:P21)</f>
        <v>0</v>
      </c>
      <c r="Q27" s="83"/>
      <c r="R27" s="84">
        <f>SUM(R10:R21)</f>
        <v>0</v>
      </c>
      <c r="S27" s="85">
        <f>SUM(S10:S21)</f>
        <v>0</v>
      </c>
      <c r="T27" s="86">
        <f>F27+I27+L27+O27+R27</f>
        <v>0</v>
      </c>
      <c r="U27" s="87">
        <f>G27+J27+M27+P27+S27</f>
        <v>0</v>
      </c>
    </row>
    <row r="28" spans="1:21" x14ac:dyDescent="0.2">
      <c r="A28" s="16"/>
      <c r="B28" s="32"/>
      <c r="C28" s="43" t="s">
        <v>174</v>
      </c>
      <c r="D28" s="88"/>
      <c r="E28" s="89"/>
      <c r="F28" s="90">
        <f>F27*$A28/100</f>
        <v>0</v>
      </c>
      <c r="G28" s="91">
        <f t="shared" ref="G28:U28" si="2">G27*$A28/100</f>
        <v>0</v>
      </c>
      <c r="H28" s="92"/>
      <c r="I28" s="90">
        <f t="shared" si="2"/>
        <v>0</v>
      </c>
      <c r="J28" s="91">
        <f t="shared" si="2"/>
        <v>0</v>
      </c>
      <c r="K28" s="92"/>
      <c r="L28" s="90">
        <f t="shared" si="2"/>
        <v>0</v>
      </c>
      <c r="M28" s="93">
        <f t="shared" si="2"/>
        <v>0</v>
      </c>
      <c r="N28" s="92"/>
      <c r="O28" s="90">
        <f t="shared" si="2"/>
        <v>0</v>
      </c>
      <c r="P28" s="93">
        <f t="shared" si="2"/>
        <v>0</v>
      </c>
      <c r="Q28" s="94"/>
      <c r="R28" s="95">
        <f t="shared" si="2"/>
        <v>0</v>
      </c>
      <c r="S28" s="96">
        <f t="shared" si="2"/>
        <v>0</v>
      </c>
      <c r="T28" s="97">
        <f t="shared" si="2"/>
        <v>0</v>
      </c>
      <c r="U28" s="98">
        <f t="shared" si="2"/>
        <v>0</v>
      </c>
    </row>
    <row r="29" spans="1:21" x14ac:dyDescent="0.2">
      <c r="B29" s="99"/>
      <c r="C29" s="100" t="s">
        <v>45</v>
      </c>
      <c r="D29" s="101"/>
      <c r="E29" s="89"/>
      <c r="F29" s="102">
        <f>SUM(F27:F28)</f>
        <v>0</v>
      </c>
      <c r="G29" s="103">
        <f>SUM(G27:G28)</f>
        <v>0</v>
      </c>
      <c r="H29" s="89"/>
      <c r="I29" s="102">
        <f>SUM(I27:I28)</f>
        <v>0</v>
      </c>
      <c r="J29" s="103">
        <f>SUM(J27:J28)</f>
        <v>0</v>
      </c>
      <c r="K29" s="89"/>
      <c r="L29" s="102">
        <f>SUM(L27:L28)</f>
        <v>0</v>
      </c>
      <c r="M29" s="104">
        <f>SUM(M27:M28)</f>
        <v>0</v>
      </c>
      <c r="N29" s="48"/>
      <c r="O29" s="102">
        <f>SUM(O27:O28)</f>
        <v>0</v>
      </c>
      <c r="P29" s="104">
        <f>SUM(P27:P28)</f>
        <v>0</v>
      </c>
      <c r="Q29" s="105"/>
      <c r="R29" s="106">
        <f>SUM(R27:R28)</f>
        <v>0</v>
      </c>
      <c r="S29" s="107">
        <f>SUM(S27:S28)</f>
        <v>0</v>
      </c>
      <c r="T29" s="64">
        <f t="shared" si="1"/>
        <v>0</v>
      </c>
      <c r="U29" s="108">
        <f t="shared" si="1"/>
        <v>0</v>
      </c>
    </row>
    <row r="30" spans="1:21" x14ac:dyDescent="0.2">
      <c r="A30" s="4"/>
      <c r="B30" s="43"/>
      <c r="C30" s="33" t="s">
        <v>46</v>
      </c>
      <c r="D30" s="78"/>
      <c r="E30" s="79"/>
      <c r="F30" s="109">
        <f>(F29*$A30/100)+F29</f>
        <v>0</v>
      </c>
      <c r="G30" s="110">
        <f>(G29*$A30/100)+G29</f>
        <v>0</v>
      </c>
      <c r="H30" s="35"/>
      <c r="I30" s="111">
        <f>(I29*$A30/100)+I29</f>
        <v>0</v>
      </c>
      <c r="J30" s="112">
        <f>(J29*$A30/100)+J29</f>
        <v>0</v>
      </c>
      <c r="K30" s="79"/>
      <c r="L30" s="109">
        <f>(L29*$A30/100)+L29</f>
        <v>0</v>
      </c>
      <c r="M30" s="113">
        <f>(M29*$A30/100)+M29</f>
        <v>0</v>
      </c>
      <c r="N30" s="114"/>
      <c r="O30" s="111">
        <f>(O29*$A30/100)+O29</f>
        <v>0</v>
      </c>
      <c r="P30" s="115">
        <f>(P29*$A30/100)+P29</f>
        <v>0</v>
      </c>
      <c r="Q30" s="83"/>
      <c r="R30" s="116">
        <f t="shared" ref="R30:U31" si="3">(R29*$A30/100)+R29</f>
        <v>0</v>
      </c>
      <c r="S30" s="117">
        <f t="shared" si="3"/>
        <v>0</v>
      </c>
      <c r="T30" s="86">
        <f t="shared" si="3"/>
        <v>0</v>
      </c>
      <c r="U30" s="86">
        <f t="shared" si="3"/>
        <v>0</v>
      </c>
    </row>
    <row r="31" spans="1:21" x14ac:dyDescent="0.2">
      <c r="A31" s="4"/>
      <c r="B31" s="43"/>
      <c r="C31" s="43" t="s">
        <v>210</v>
      </c>
      <c r="D31" s="88"/>
      <c r="E31" s="89"/>
      <c r="F31" s="57">
        <f>(F30*$A31/100)+F30</f>
        <v>0</v>
      </c>
      <c r="G31" s="118">
        <f>(G30*$A31/100)+G30</f>
        <v>0</v>
      </c>
      <c r="H31" s="45"/>
      <c r="I31" s="119">
        <f>(I30*$A31/100)+I30</f>
        <v>0</v>
      </c>
      <c r="J31" s="65">
        <f>(J30*$A31/100)+J30</f>
        <v>0</v>
      </c>
      <c r="K31" s="89"/>
      <c r="L31" s="57">
        <f>(L30*$A31/100)+L30</f>
        <v>0</v>
      </c>
      <c r="M31" s="120">
        <f>(M30*$A31/100)+M30</f>
        <v>0</v>
      </c>
      <c r="N31" s="63"/>
      <c r="O31" s="119">
        <f>(O30*$A31/100)+O30</f>
        <v>0</v>
      </c>
      <c r="P31" s="121">
        <f>(P30*$A31/100)+P30</f>
        <v>0</v>
      </c>
      <c r="Q31" s="105"/>
      <c r="R31" s="122">
        <f t="shared" si="3"/>
        <v>0</v>
      </c>
      <c r="S31" s="123">
        <f t="shared" si="3"/>
        <v>0</v>
      </c>
      <c r="T31" s="51">
        <f t="shared" si="3"/>
        <v>0</v>
      </c>
      <c r="U31" s="51">
        <f t="shared" si="3"/>
        <v>0</v>
      </c>
    </row>
    <row r="32" spans="1:21" ht="15" x14ac:dyDescent="0.25">
      <c r="A32" s="124"/>
      <c r="B32" s="43"/>
      <c r="C32" s="100" t="s">
        <v>215</v>
      </c>
      <c r="D32" s="101"/>
      <c r="E32" s="125"/>
      <c r="F32" s="126">
        <f>SUM(F29:F31)</f>
        <v>0</v>
      </c>
      <c r="G32" s="127">
        <f>SUM(G29:G31)</f>
        <v>0</v>
      </c>
      <c r="H32" s="69"/>
      <c r="I32" s="128">
        <f>SUM(I29:I31)</f>
        <v>0</v>
      </c>
      <c r="J32" s="70">
        <f>SUM(J29:J31)</f>
        <v>0</v>
      </c>
      <c r="K32" s="125"/>
      <c r="L32" s="126">
        <f>SUM(L29:L31)</f>
        <v>0</v>
      </c>
      <c r="M32" s="129">
        <f>SUM(M29:M31)</f>
        <v>0</v>
      </c>
      <c r="N32" s="130"/>
      <c r="O32" s="128">
        <f>SUM(O29:O31)</f>
        <v>0</v>
      </c>
      <c r="P32" s="131">
        <f>SUM(P29:P31)</f>
        <v>0</v>
      </c>
      <c r="Q32" s="132"/>
      <c r="R32" s="133">
        <f>SUM(R29:R31)</f>
        <v>0</v>
      </c>
      <c r="S32" s="134">
        <f>SUM(S29:S31)</f>
        <v>0</v>
      </c>
      <c r="T32" s="75">
        <f>SUM(T29:T31)</f>
        <v>0</v>
      </c>
      <c r="U32" s="135">
        <f>SUM(U29:U31)</f>
        <v>0</v>
      </c>
    </row>
    <row r="33" spans="1:28" x14ac:dyDescent="0.2">
      <c r="A33" s="136"/>
      <c r="B33" s="100"/>
      <c r="E33" s="137"/>
      <c r="F33" s="138"/>
      <c r="G33" s="139"/>
      <c r="H33" s="137"/>
      <c r="I33" s="138"/>
      <c r="J33" s="139"/>
      <c r="K33" s="137"/>
      <c r="L33" s="138"/>
      <c r="M33" s="139"/>
      <c r="N33" s="137"/>
      <c r="O33" s="138"/>
      <c r="P33" s="139"/>
      <c r="Q33" s="140"/>
      <c r="R33" s="141"/>
      <c r="S33" s="142"/>
    </row>
    <row r="34" spans="1:28" ht="15" x14ac:dyDescent="0.25">
      <c r="C34" s="143" t="s">
        <v>55</v>
      </c>
      <c r="E34" s="144" t="s">
        <v>73</v>
      </c>
      <c r="F34" s="145"/>
      <c r="G34" s="146"/>
      <c r="H34" s="144" t="s">
        <v>76</v>
      </c>
      <c r="I34" s="145"/>
      <c r="J34" s="146"/>
      <c r="K34" s="147" t="s">
        <v>78</v>
      </c>
      <c r="L34" s="148"/>
      <c r="M34" s="149"/>
      <c r="N34" s="144" t="s">
        <v>80</v>
      </c>
      <c r="O34" s="145"/>
      <c r="P34" s="146"/>
      <c r="Q34" s="144" t="s">
        <v>82</v>
      </c>
      <c r="R34" s="150"/>
      <c r="S34" s="151"/>
    </row>
    <row r="35" spans="1:28" x14ac:dyDescent="0.2">
      <c r="E35" s="152" t="s">
        <v>74</v>
      </c>
      <c r="F35" s="153"/>
      <c r="G35" s="154"/>
      <c r="H35" s="152" t="s">
        <v>77</v>
      </c>
      <c r="I35" s="153"/>
      <c r="J35" s="154"/>
      <c r="K35" s="155" t="s">
        <v>79</v>
      </c>
      <c r="L35" s="156"/>
      <c r="M35" s="157"/>
      <c r="N35" s="152" t="s">
        <v>81</v>
      </c>
      <c r="O35" s="153"/>
      <c r="P35" s="154"/>
      <c r="Q35" s="158" t="s">
        <v>83</v>
      </c>
      <c r="R35" s="159"/>
      <c r="S35" s="160"/>
    </row>
    <row r="36" spans="1:28" x14ac:dyDescent="0.2">
      <c r="E36" s="152" t="s">
        <v>75</v>
      </c>
      <c r="F36" s="153"/>
      <c r="G36" s="154"/>
      <c r="H36" s="152" t="s">
        <v>75</v>
      </c>
      <c r="I36" s="153"/>
      <c r="J36" s="154"/>
      <c r="K36" s="155" t="s">
        <v>75</v>
      </c>
      <c r="L36" s="156"/>
      <c r="M36" s="157"/>
      <c r="N36" s="152" t="s">
        <v>75</v>
      </c>
      <c r="O36" s="153"/>
      <c r="P36" s="154"/>
      <c r="Q36" s="158" t="s">
        <v>75</v>
      </c>
      <c r="R36" s="159"/>
      <c r="S36" s="160"/>
    </row>
    <row r="37" spans="1:28" x14ac:dyDescent="0.2">
      <c r="E37" s="152"/>
      <c r="F37" s="153"/>
      <c r="G37" s="154"/>
      <c r="H37" s="152"/>
      <c r="I37" s="153"/>
      <c r="J37" s="154"/>
      <c r="K37" s="155"/>
      <c r="L37" s="156"/>
      <c r="M37" s="157"/>
      <c r="N37" s="152"/>
      <c r="O37" s="153"/>
      <c r="P37" s="154"/>
      <c r="Q37" s="158"/>
      <c r="R37" s="159"/>
      <c r="S37" s="160"/>
    </row>
    <row r="38" spans="1:28" x14ac:dyDescent="0.2">
      <c r="E38" s="161" t="s">
        <v>102</v>
      </c>
      <c r="F38" s="162"/>
      <c r="G38" s="163"/>
      <c r="H38" s="161" t="s">
        <v>103</v>
      </c>
      <c r="I38" s="162"/>
      <c r="J38" s="163"/>
      <c r="K38" s="164" t="s">
        <v>104</v>
      </c>
      <c r="L38" s="165"/>
      <c r="M38" s="166"/>
      <c r="N38" s="161" t="s">
        <v>105</v>
      </c>
      <c r="O38" s="162"/>
      <c r="P38" s="163"/>
      <c r="Q38" s="161" t="s">
        <v>106</v>
      </c>
      <c r="R38" s="167"/>
      <c r="S38" s="168"/>
    </row>
    <row r="39" spans="1:28" x14ac:dyDescent="0.2">
      <c r="E39" s="137"/>
      <c r="F39" s="138"/>
      <c r="G39" s="139"/>
      <c r="H39" s="137"/>
      <c r="I39" s="138"/>
      <c r="J39" s="139"/>
      <c r="K39" s="137"/>
      <c r="L39" s="138"/>
      <c r="M39" s="139"/>
      <c r="N39" s="137"/>
      <c r="O39" s="138"/>
      <c r="P39" s="139"/>
      <c r="Q39" s="140"/>
      <c r="R39" s="141"/>
      <c r="S39" s="142"/>
    </row>
    <row r="40" spans="1:28" x14ac:dyDescent="0.2">
      <c r="C40" s="143" t="s">
        <v>36</v>
      </c>
      <c r="E40" s="574" t="s">
        <v>100</v>
      </c>
      <c r="F40" s="575"/>
      <c r="G40" s="576"/>
      <c r="H40" s="574" t="s">
        <v>101</v>
      </c>
      <c r="I40" s="575"/>
      <c r="J40" s="576"/>
      <c r="K40" s="574" t="s">
        <v>99</v>
      </c>
      <c r="L40" s="575"/>
      <c r="M40" s="576"/>
      <c r="N40" s="169"/>
      <c r="O40" s="170"/>
      <c r="P40" s="171"/>
      <c r="Q40" s="580" t="s">
        <v>192</v>
      </c>
      <c r="R40" s="581"/>
      <c r="S40" s="582"/>
      <c r="T40" s="172"/>
      <c r="U40" s="23"/>
      <c r="V40" s="23"/>
      <c r="W40" s="23"/>
      <c r="X40" s="23"/>
      <c r="Y40" s="23"/>
      <c r="Z40" s="23"/>
      <c r="AA40" s="23"/>
      <c r="AB40" s="23"/>
    </row>
    <row r="41" spans="1:28" x14ac:dyDescent="0.2">
      <c r="C41" s="23"/>
      <c r="D41" s="173"/>
      <c r="E41" s="571" t="s">
        <v>167</v>
      </c>
      <c r="F41" s="572"/>
      <c r="G41" s="573"/>
      <c r="H41" s="174"/>
      <c r="I41" s="175" t="s">
        <v>189</v>
      </c>
      <c r="J41" s="176"/>
      <c r="K41" s="174"/>
      <c r="L41" s="175" t="s">
        <v>189</v>
      </c>
      <c r="M41" s="176"/>
      <c r="N41" s="177"/>
      <c r="O41" s="23"/>
      <c r="P41" s="178"/>
      <c r="Q41" s="574" t="s">
        <v>166</v>
      </c>
      <c r="R41" s="575"/>
      <c r="S41" s="576"/>
      <c r="T41" s="23"/>
      <c r="U41" s="23"/>
      <c r="V41" s="23"/>
      <c r="W41" s="23"/>
      <c r="X41" s="23"/>
      <c r="Y41" s="23"/>
      <c r="Z41" s="23"/>
      <c r="AA41" s="23"/>
      <c r="AB41" s="23"/>
    </row>
    <row r="42" spans="1:28" x14ac:dyDescent="0.2">
      <c r="C42" s="23"/>
      <c r="D42" s="173"/>
      <c r="E42" s="174"/>
      <c r="F42" s="175" t="s">
        <v>189</v>
      </c>
      <c r="G42" s="176"/>
      <c r="H42" s="179"/>
      <c r="I42" s="180" t="s">
        <v>190</v>
      </c>
      <c r="J42" s="181"/>
      <c r="K42" s="179"/>
      <c r="L42" s="180" t="s">
        <v>190</v>
      </c>
      <c r="M42" s="181"/>
      <c r="N42" s="177"/>
      <c r="O42" s="23"/>
      <c r="P42" s="178"/>
      <c r="Q42" s="182"/>
      <c r="R42" s="183"/>
      <c r="S42" s="184"/>
      <c r="T42" s="23"/>
      <c r="U42" s="23"/>
      <c r="V42" s="23"/>
      <c r="W42" s="23"/>
      <c r="X42" s="23"/>
      <c r="Y42" s="23"/>
      <c r="Z42" s="23"/>
      <c r="AA42" s="23"/>
      <c r="AB42" s="23"/>
    </row>
    <row r="43" spans="1:28" x14ac:dyDescent="0.2">
      <c r="C43" s="23"/>
      <c r="D43" s="173"/>
      <c r="E43" s="179"/>
      <c r="F43" s="180" t="s">
        <v>190</v>
      </c>
      <c r="G43" s="181"/>
      <c r="H43" s="185"/>
      <c r="I43" s="186"/>
      <c r="J43" s="187"/>
      <c r="K43" s="185"/>
      <c r="L43" s="186"/>
      <c r="M43" s="187"/>
      <c r="N43" s="177"/>
      <c r="O43" s="23"/>
      <c r="P43" s="178"/>
      <c r="Q43" s="182"/>
      <c r="R43" s="183"/>
      <c r="S43" s="184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x14ac:dyDescent="0.2">
      <c r="C44" s="23"/>
      <c r="D44" s="173"/>
      <c r="E44" s="182"/>
      <c r="F44" s="183"/>
      <c r="G44" s="184"/>
      <c r="H44" s="185"/>
      <c r="I44" s="186"/>
      <c r="J44" s="187"/>
      <c r="K44" s="185"/>
      <c r="L44" s="186"/>
      <c r="M44" s="187"/>
      <c r="N44" s="177"/>
      <c r="O44" s="23"/>
      <c r="P44" s="178"/>
      <c r="Q44" s="182"/>
      <c r="R44" s="183"/>
      <c r="S44" s="184"/>
      <c r="T44" s="23"/>
      <c r="U44" s="23"/>
      <c r="V44" s="23"/>
      <c r="W44" s="23"/>
      <c r="X44" s="23"/>
      <c r="Y44" s="23"/>
      <c r="Z44" s="23"/>
      <c r="AA44" s="23"/>
      <c r="AB44" s="23"/>
    </row>
    <row r="45" spans="1:28" ht="15" thickBot="1" x14ac:dyDescent="0.25">
      <c r="C45" s="143" t="s">
        <v>37</v>
      </c>
      <c r="E45" s="577" t="s">
        <v>38</v>
      </c>
      <c r="F45" s="578"/>
      <c r="G45" s="579"/>
      <c r="H45" s="577" t="s">
        <v>38</v>
      </c>
      <c r="I45" s="578"/>
      <c r="J45" s="579"/>
      <c r="K45" s="577" t="s">
        <v>38</v>
      </c>
      <c r="L45" s="578"/>
      <c r="M45" s="579"/>
      <c r="N45" s="577" t="s">
        <v>38</v>
      </c>
      <c r="O45" s="578"/>
      <c r="P45" s="579"/>
      <c r="Q45" s="583" t="s">
        <v>38</v>
      </c>
      <c r="R45" s="584"/>
      <c r="S45" s="585"/>
      <c r="T45" s="570"/>
      <c r="U45" s="570"/>
      <c r="V45" s="570"/>
      <c r="W45" s="570"/>
      <c r="X45" s="570"/>
      <c r="Y45" s="570"/>
      <c r="Z45" s="570"/>
      <c r="AA45" s="570"/>
      <c r="AB45" s="570"/>
    </row>
    <row r="47" spans="1:28" x14ac:dyDescent="0.2"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83"/>
      <c r="T47" s="183"/>
    </row>
    <row r="48" spans="1:28" x14ac:dyDescent="0.2">
      <c r="D48" s="188"/>
      <c r="E48" s="23"/>
      <c r="F48" s="23"/>
      <c r="G48" s="188"/>
      <c r="H48" s="23"/>
      <c r="I48" s="23"/>
      <c r="J48" s="188"/>
      <c r="K48" s="23"/>
      <c r="L48" s="23"/>
      <c r="M48" s="188"/>
      <c r="N48" s="23"/>
      <c r="O48" s="23"/>
      <c r="P48" s="188"/>
      <c r="Q48" s="23"/>
      <c r="R48" s="23"/>
      <c r="S48" s="172"/>
      <c r="T48" s="172"/>
    </row>
    <row r="49" spans="3:20" ht="15" x14ac:dyDescent="0.25">
      <c r="C49" s="18" t="s">
        <v>169</v>
      </c>
      <c r="H49" s="189"/>
      <c r="I49" s="190"/>
      <c r="J49" s="189"/>
      <c r="K49" s="191"/>
      <c r="L49" s="192"/>
      <c r="M49" s="193"/>
      <c r="N49" s="193"/>
      <c r="O49" s="192"/>
      <c r="P49" s="194"/>
      <c r="Q49" s="193"/>
      <c r="R49" s="195"/>
      <c r="S49" s="194"/>
      <c r="T49" s="194"/>
    </row>
    <row r="50" spans="3:20" ht="15" x14ac:dyDescent="0.25">
      <c r="C50" s="18" t="s">
        <v>194</v>
      </c>
      <c r="H50" s="189"/>
      <c r="I50" s="196"/>
      <c r="J50" s="189"/>
      <c r="K50" s="189"/>
      <c r="L50" s="192"/>
      <c r="M50" s="194"/>
      <c r="N50" s="194"/>
      <c r="O50" s="192"/>
      <c r="P50" s="194"/>
      <c r="Q50" s="194"/>
      <c r="R50" s="197"/>
      <c r="S50" s="194"/>
      <c r="T50" s="194"/>
    </row>
    <row r="51" spans="3:20" ht="15" x14ac:dyDescent="0.25">
      <c r="C51" s="18" t="s">
        <v>195</v>
      </c>
      <c r="H51" s="189"/>
      <c r="I51" s="196"/>
      <c r="J51" s="189"/>
      <c r="K51" s="189"/>
      <c r="L51" s="192"/>
      <c r="M51" s="194"/>
      <c r="N51" s="194"/>
      <c r="O51" s="192"/>
      <c r="P51" s="194"/>
      <c r="Q51" s="194"/>
      <c r="R51" s="197"/>
      <c r="S51" s="194"/>
      <c r="T51" s="194"/>
    </row>
    <row r="52" spans="3:20" ht="15" x14ac:dyDescent="0.25">
      <c r="C52" s="18" t="s">
        <v>170</v>
      </c>
      <c r="H52" s="191"/>
      <c r="I52" s="198"/>
      <c r="J52" s="191"/>
      <c r="K52" s="191"/>
      <c r="L52" s="195"/>
      <c r="M52" s="193"/>
      <c r="N52" s="194"/>
      <c r="O52" s="195"/>
      <c r="P52" s="194"/>
      <c r="Q52" s="194"/>
      <c r="R52" s="197"/>
      <c r="S52" s="194"/>
      <c r="T52" s="194"/>
    </row>
    <row r="53" spans="3:20" ht="15" x14ac:dyDescent="0.25">
      <c r="C53" s="18" t="s">
        <v>171</v>
      </c>
      <c r="H53" s="191"/>
      <c r="I53" s="198"/>
      <c r="J53" s="191"/>
      <c r="K53" s="191"/>
      <c r="L53" s="195"/>
      <c r="M53" s="193"/>
      <c r="N53" s="194"/>
      <c r="O53" s="195"/>
      <c r="P53" s="194"/>
      <c r="Q53" s="194"/>
      <c r="R53" s="197"/>
      <c r="S53" s="194"/>
      <c r="T53" s="194"/>
    </row>
    <row r="54" spans="3:20" ht="15" x14ac:dyDescent="0.25">
      <c r="C54" s="18" t="s">
        <v>172</v>
      </c>
      <c r="H54" s="191"/>
      <c r="I54" s="198"/>
      <c r="J54" s="191"/>
      <c r="K54" s="191"/>
      <c r="L54" s="195"/>
      <c r="M54" s="193"/>
      <c r="N54" s="194"/>
      <c r="O54" s="197"/>
      <c r="P54" s="194"/>
      <c r="Q54" s="194"/>
      <c r="R54" s="197"/>
      <c r="S54" s="194"/>
      <c r="T54" s="194"/>
    </row>
    <row r="55" spans="3:20" ht="15" x14ac:dyDescent="0.25">
      <c r="C55" s="18" t="s">
        <v>173</v>
      </c>
      <c r="H55" s="191"/>
      <c r="I55" s="198"/>
      <c r="J55" s="191"/>
      <c r="K55" s="191"/>
      <c r="L55" s="195"/>
      <c r="M55" s="193"/>
      <c r="N55" s="194"/>
      <c r="O55" s="197"/>
      <c r="P55" s="194"/>
      <c r="Q55" s="194"/>
      <c r="R55" s="197"/>
      <c r="S55" s="194"/>
      <c r="T55" s="194"/>
    </row>
    <row r="56" spans="3:20" ht="15" x14ac:dyDescent="0.25">
      <c r="C56" s="18" t="s">
        <v>214</v>
      </c>
      <c r="H56" s="191"/>
      <c r="I56" s="198"/>
      <c r="J56" s="191"/>
      <c r="K56" s="191"/>
      <c r="L56" s="195"/>
      <c r="M56" s="193"/>
      <c r="N56" s="193"/>
      <c r="O56" s="195"/>
      <c r="P56" s="193"/>
      <c r="Q56" s="194"/>
      <c r="R56" s="197"/>
      <c r="S56" s="194"/>
      <c r="T56" s="194"/>
    </row>
    <row r="57" spans="3:20" ht="15" x14ac:dyDescent="0.25">
      <c r="D57" s="191"/>
      <c r="E57" s="191"/>
      <c r="F57" s="198"/>
      <c r="G57" s="191"/>
      <c r="H57" s="191"/>
      <c r="I57" s="198"/>
      <c r="J57" s="191"/>
      <c r="K57" s="191"/>
      <c r="L57" s="195"/>
      <c r="M57" s="193"/>
      <c r="N57" s="193"/>
      <c r="O57" s="195"/>
      <c r="P57" s="193"/>
      <c r="Q57" s="194"/>
      <c r="R57" s="197"/>
      <c r="S57" s="194"/>
      <c r="T57" s="194"/>
    </row>
    <row r="58" spans="3:20" ht="15" x14ac:dyDescent="0.25">
      <c r="D58" s="191"/>
      <c r="E58" s="191"/>
      <c r="F58" s="198"/>
      <c r="G58" s="191"/>
      <c r="H58" s="191"/>
      <c r="I58" s="198"/>
      <c r="J58" s="191"/>
      <c r="K58" s="191"/>
      <c r="L58" s="195"/>
      <c r="M58" s="193"/>
      <c r="N58" s="193"/>
      <c r="O58" s="195"/>
      <c r="P58" s="193"/>
      <c r="Q58" s="194"/>
      <c r="R58" s="197"/>
      <c r="S58" s="194"/>
      <c r="T58" s="194"/>
    </row>
    <row r="59" spans="3:20" ht="15" x14ac:dyDescent="0.25">
      <c r="D59" s="191"/>
      <c r="E59" s="191"/>
      <c r="F59" s="198"/>
      <c r="G59" s="191"/>
      <c r="H59" s="191"/>
      <c r="I59" s="198"/>
      <c r="J59" s="191"/>
      <c r="K59" s="191"/>
      <c r="L59" s="195"/>
      <c r="M59" s="193"/>
      <c r="N59" s="193"/>
      <c r="O59" s="195"/>
      <c r="P59" s="193"/>
      <c r="Q59" s="194"/>
      <c r="R59" s="197"/>
      <c r="S59" s="194"/>
      <c r="T59" s="194"/>
    </row>
    <row r="60" spans="3:20" ht="15" x14ac:dyDescent="0.25">
      <c r="D60" s="191"/>
      <c r="E60" s="191"/>
      <c r="F60" s="198"/>
      <c r="G60" s="191"/>
      <c r="H60" s="191"/>
      <c r="I60" s="198"/>
      <c r="J60" s="191"/>
      <c r="K60" s="191"/>
      <c r="L60" s="195"/>
      <c r="M60" s="193"/>
      <c r="N60" s="193"/>
      <c r="O60" s="195"/>
      <c r="P60" s="193"/>
      <c r="Q60" s="194"/>
      <c r="R60" s="197"/>
      <c r="S60" s="194"/>
      <c r="T60" s="194"/>
    </row>
    <row r="61" spans="3:20" ht="15" x14ac:dyDescent="0.25">
      <c r="D61" s="191"/>
      <c r="E61" s="191"/>
      <c r="F61" s="198"/>
      <c r="G61" s="191"/>
      <c r="H61" s="191"/>
      <c r="I61" s="198"/>
      <c r="J61" s="191"/>
      <c r="K61" s="191"/>
      <c r="L61" s="195"/>
      <c r="M61" s="193"/>
      <c r="N61" s="193"/>
      <c r="O61" s="195"/>
      <c r="P61" s="193"/>
      <c r="Q61" s="194"/>
      <c r="R61" s="195"/>
      <c r="S61" s="193"/>
      <c r="T61" s="193"/>
    </row>
    <row r="62" spans="3:20" ht="15" x14ac:dyDescent="0.25">
      <c r="D62" s="191"/>
      <c r="E62" s="189"/>
      <c r="F62" s="199"/>
      <c r="G62" s="200"/>
      <c r="H62" s="189"/>
      <c r="I62" s="199"/>
      <c r="J62" s="191"/>
      <c r="K62" s="189"/>
      <c r="L62" s="197"/>
      <c r="M62" s="23"/>
      <c r="N62" s="194"/>
      <c r="O62" s="197"/>
      <c r="P62" s="193"/>
      <c r="Q62" s="194"/>
      <c r="R62" s="197"/>
      <c r="S62" s="194"/>
      <c r="T62" s="194"/>
    </row>
    <row r="63" spans="3:20" ht="15" x14ac:dyDescent="0.25">
      <c r="D63" s="191"/>
      <c r="E63" s="191"/>
      <c r="F63" s="198"/>
      <c r="G63" s="200"/>
      <c r="H63" s="191"/>
      <c r="I63" s="198"/>
      <c r="J63" s="191"/>
      <c r="K63" s="191"/>
      <c r="L63" s="195"/>
      <c r="M63" s="23"/>
      <c r="N63" s="193"/>
      <c r="O63" s="195"/>
      <c r="P63" s="193"/>
      <c r="Q63" s="193"/>
      <c r="R63" s="195"/>
      <c r="S63" s="193"/>
      <c r="T63" s="193"/>
    </row>
    <row r="64" spans="3:20" ht="15" x14ac:dyDescent="0.25">
      <c r="D64" s="191"/>
      <c r="E64" s="191"/>
      <c r="F64" s="198"/>
      <c r="G64" s="200"/>
      <c r="H64" s="191"/>
      <c r="I64" s="198"/>
      <c r="J64" s="191"/>
      <c r="K64" s="191"/>
      <c r="L64" s="195"/>
      <c r="M64" s="23"/>
      <c r="N64" s="193"/>
      <c r="O64" s="195"/>
      <c r="P64" s="193"/>
      <c r="Q64" s="193"/>
      <c r="R64" s="195"/>
      <c r="S64" s="193"/>
      <c r="T64" s="193"/>
    </row>
    <row r="65" spans="4:20" ht="15" x14ac:dyDescent="0.25">
      <c r="D65" s="191"/>
      <c r="E65" s="191"/>
      <c r="F65" s="198"/>
      <c r="G65" s="200"/>
      <c r="H65" s="191"/>
      <c r="I65" s="198"/>
      <c r="J65" s="191"/>
      <c r="K65" s="191"/>
      <c r="L65" s="195"/>
      <c r="M65" s="23"/>
      <c r="N65" s="193"/>
      <c r="O65" s="195"/>
      <c r="P65" s="193"/>
      <c r="Q65" s="193"/>
      <c r="R65" s="195"/>
      <c r="S65" s="193"/>
      <c r="T65" s="193"/>
    </row>
    <row r="66" spans="4:20" x14ac:dyDescent="0.2">
      <c r="D66" s="191"/>
      <c r="E66" s="201"/>
      <c r="F66" s="201"/>
      <c r="G66" s="189"/>
      <c r="H66" s="201"/>
      <c r="I66" s="201"/>
      <c r="J66" s="189"/>
      <c r="K66" s="201"/>
      <c r="L66" s="202"/>
      <c r="M66" s="194"/>
      <c r="N66" s="201"/>
      <c r="O66" s="202"/>
      <c r="P66" s="194"/>
      <c r="Q66" s="201"/>
      <c r="R66" s="202"/>
      <c r="S66" s="194"/>
      <c r="T66" s="194"/>
    </row>
    <row r="67" spans="4:20" x14ac:dyDescent="0.2">
      <c r="D67" s="191"/>
      <c r="E67" s="203"/>
      <c r="F67" s="203"/>
      <c r="G67" s="189"/>
      <c r="H67" s="203"/>
      <c r="I67" s="203"/>
      <c r="J67" s="189"/>
      <c r="K67" s="203"/>
      <c r="L67" s="204"/>
      <c r="M67" s="194"/>
      <c r="N67" s="203"/>
      <c r="O67" s="204"/>
      <c r="P67" s="194"/>
      <c r="Q67" s="203"/>
      <c r="R67" s="204"/>
      <c r="S67" s="204"/>
      <c r="T67" s="204"/>
    </row>
    <row r="68" spans="4:20" x14ac:dyDescent="0.2">
      <c r="D68" s="191"/>
      <c r="E68" s="201"/>
      <c r="F68" s="201"/>
      <c r="G68" s="189"/>
      <c r="H68" s="201"/>
      <c r="I68" s="201"/>
      <c r="J68" s="189"/>
      <c r="K68" s="201"/>
      <c r="L68" s="202"/>
      <c r="M68" s="194"/>
      <c r="N68" s="201"/>
      <c r="O68" s="202"/>
      <c r="P68" s="194"/>
      <c r="Q68" s="201"/>
      <c r="R68" s="202"/>
      <c r="S68" s="194"/>
      <c r="T68" s="194"/>
    </row>
    <row r="69" spans="4:20" x14ac:dyDescent="0.2">
      <c r="D69" s="191"/>
      <c r="E69" s="189"/>
      <c r="F69" s="189"/>
      <c r="G69" s="189"/>
      <c r="H69" s="189"/>
      <c r="I69" s="189"/>
      <c r="J69" s="189"/>
      <c r="K69" s="189"/>
      <c r="L69" s="194"/>
      <c r="M69" s="194"/>
      <c r="N69" s="194"/>
      <c r="O69" s="194"/>
      <c r="P69" s="194"/>
      <c r="Q69" s="194"/>
      <c r="R69" s="194"/>
      <c r="S69" s="194"/>
      <c r="T69" s="194"/>
    </row>
    <row r="70" spans="4:20" x14ac:dyDescent="0.2">
      <c r="D70" s="191"/>
      <c r="E70" s="189"/>
      <c r="F70" s="189"/>
      <c r="G70" s="189"/>
      <c r="H70" s="189"/>
      <c r="I70" s="189"/>
      <c r="J70" s="189"/>
      <c r="K70" s="189"/>
      <c r="L70" s="194"/>
      <c r="M70" s="194"/>
      <c r="N70" s="194"/>
      <c r="O70" s="194"/>
      <c r="P70" s="194"/>
      <c r="Q70" s="194"/>
      <c r="R70" s="194"/>
      <c r="S70" s="194"/>
      <c r="T70" s="194"/>
    </row>
    <row r="71" spans="4:20" x14ac:dyDescent="0.2">
      <c r="D71" s="191"/>
      <c r="E71" s="189"/>
      <c r="F71" s="189"/>
      <c r="G71" s="189"/>
      <c r="H71" s="189"/>
      <c r="I71" s="189"/>
      <c r="J71" s="189"/>
      <c r="K71" s="189"/>
      <c r="L71" s="194"/>
      <c r="M71" s="194"/>
      <c r="N71" s="194"/>
      <c r="O71" s="194"/>
      <c r="P71" s="194"/>
      <c r="Q71" s="194"/>
      <c r="R71" s="194"/>
      <c r="S71" s="194"/>
      <c r="T71" s="194"/>
    </row>
    <row r="72" spans="4:20" ht="15" x14ac:dyDescent="0.25">
      <c r="D72" s="191"/>
      <c r="E72" s="189"/>
      <c r="F72" s="189"/>
      <c r="G72" s="189"/>
      <c r="H72" s="189"/>
      <c r="I72" s="189"/>
      <c r="J72" s="189"/>
      <c r="K72" s="189"/>
      <c r="L72" s="194"/>
      <c r="M72" s="194"/>
      <c r="N72" s="194"/>
      <c r="O72" s="194"/>
      <c r="P72" s="194"/>
      <c r="Q72" s="194"/>
      <c r="R72" s="194"/>
      <c r="S72" s="194"/>
      <c r="T72" s="197"/>
    </row>
    <row r="73" spans="4:20" x14ac:dyDescent="0.2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</sheetData>
  <sheetProtection algorithmName="SHA-512" hashValue="0IFJx4rfJnAlu8z2CZn0fEk34Q49PrdbO+UyNvJuZs86Sj+gMrsGZGfdje0RhwUhTCkeGZmFfO718rsufvpi5w==" saltValue="k9ZYmplR/QaXa3HRO4vfXQ==" spinCount="100000" sheet="1" objects="1" scenarios="1" selectLockedCells="1"/>
  <mergeCells count="19">
    <mergeCell ref="A1:I1"/>
    <mergeCell ref="K1:L1"/>
    <mergeCell ref="B5:C5"/>
    <mergeCell ref="B6:C6"/>
    <mergeCell ref="F3:J3"/>
    <mergeCell ref="W45:Y45"/>
    <mergeCell ref="Z45:AB45"/>
    <mergeCell ref="E41:G41"/>
    <mergeCell ref="E40:G40"/>
    <mergeCell ref="H40:J40"/>
    <mergeCell ref="K40:M40"/>
    <mergeCell ref="E45:G45"/>
    <mergeCell ref="H45:J45"/>
    <mergeCell ref="K45:M45"/>
    <mergeCell ref="Q40:S40"/>
    <mergeCell ref="Q41:S41"/>
    <mergeCell ref="N45:P45"/>
    <mergeCell ref="Q45:S45"/>
    <mergeCell ref="T45:V45"/>
  </mergeCells>
  <pageMargins left="0.70866141732283472" right="0.70866141732283472" top="0.78740157480314965" bottom="0.78740157480314965" header="0.31496062992125984" footer="0.31496062992125984"/>
  <pageSetup paperSize="8" scale="70" orientation="landscape" r:id="rId1"/>
  <colBreaks count="1" manualBreakCount="1">
    <brk id="21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2333-1101-4508-8526-4A7026D1F4B8}">
  <dimension ref="A1:AD58"/>
  <sheetViews>
    <sheetView topLeftCell="B1" zoomScaleNormal="100" workbookViewId="0">
      <selection activeCell="B5" sqref="B5:C5"/>
    </sheetView>
  </sheetViews>
  <sheetFormatPr baseColWidth="10" defaultRowHeight="14.25" x14ac:dyDescent="0.2"/>
  <cols>
    <col min="1" max="1" width="13.75" style="18" customWidth="1"/>
    <col min="2" max="2" width="6.75" style="18" customWidth="1"/>
    <col min="3" max="3" width="63.375" style="18" customWidth="1"/>
    <col min="4" max="4" width="11" style="18"/>
    <col min="5" max="5" width="8.75" style="18" customWidth="1"/>
    <col min="6" max="6" width="8" style="18" customWidth="1"/>
    <col min="7" max="7" width="8.875" style="18" customWidth="1"/>
    <col min="8" max="8" width="8.375" style="18" customWidth="1"/>
    <col min="9" max="9" width="12.5" style="18" customWidth="1"/>
    <col min="10" max="10" width="8.625" style="18" customWidth="1"/>
    <col min="11" max="11" width="8.375" style="18" customWidth="1"/>
    <col min="12" max="12" width="12.125" style="18" customWidth="1"/>
    <col min="13" max="13" width="8.625" style="18" customWidth="1"/>
    <col min="14" max="14" width="8.5" style="18" customWidth="1"/>
    <col min="15" max="15" width="7.625" style="18" customWidth="1"/>
    <col min="16" max="16" width="9.75" style="18" customWidth="1"/>
    <col min="17" max="18" width="8.5" style="18" customWidth="1"/>
    <col min="19" max="19" width="7.875" style="18" customWidth="1"/>
    <col min="20" max="20" width="8.625" style="18" customWidth="1"/>
    <col min="21" max="21" width="8.5" style="18" customWidth="1"/>
    <col min="22" max="22" width="8.875" style="18" customWidth="1"/>
    <col min="23" max="23" width="9.5" style="18" customWidth="1"/>
    <col min="24" max="24" width="8.75" style="18" customWidth="1"/>
    <col min="25" max="25" width="10" style="18" customWidth="1"/>
    <col min="26" max="26" width="8.625" style="18" customWidth="1"/>
    <col min="27" max="27" width="7.875" style="18" customWidth="1"/>
    <col min="28" max="28" width="8.625" style="18" customWidth="1"/>
    <col min="29" max="29" width="11" style="18"/>
    <col min="30" max="30" width="12.25" style="18" customWidth="1"/>
    <col min="31" max="16384" width="11" style="18"/>
  </cols>
  <sheetData>
    <row r="1" spans="1:30" ht="20.25" x14ac:dyDescent="0.3">
      <c r="A1" s="205" t="str">
        <f>'Los 1 Waren'!A1</f>
        <v>Winterdienstleistungen an Schulen und Verwaltungsgebäuden im Landkreis Mecklenburgische Seenplatte</v>
      </c>
      <c r="B1" s="206"/>
      <c r="C1" s="206"/>
      <c r="D1" s="206"/>
      <c r="E1" s="206"/>
      <c r="F1" s="206"/>
      <c r="G1" s="206"/>
      <c r="H1" s="206"/>
      <c r="I1" s="206"/>
      <c r="L1" s="18" t="str">
        <f>'Los 1 Waren'!K1</f>
        <v>Stand: 07.05.2026</v>
      </c>
    </row>
    <row r="2" spans="1:30" ht="15.75" x14ac:dyDescent="0.25">
      <c r="A2" s="19" t="str">
        <f>'Los 1 Waren'!A2</f>
        <v>Vergabenummer: 10.71.500.1010-035</v>
      </c>
      <c r="B2" s="19"/>
      <c r="C2" s="19"/>
      <c r="D2" s="206"/>
      <c r="E2" s="206"/>
      <c r="F2" s="206"/>
      <c r="G2" s="206"/>
      <c r="H2" s="206"/>
      <c r="I2" s="206"/>
    </row>
    <row r="3" spans="1:30" ht="15.75" x14ac:dyDescent="0.25">
      <c r="A3" s="19" t="s">
        <v>198</v>
      </c>
      <c r="B3" s="19" t="s">
        <v>131</v>
      </c>
      <c r="C3" s="19" t="s">
        <v>1</v>
      </c>
      <c r="D3" s="206"/>
      <c r="E3" s="206"/>
      <c r="F3" s="206"/>
      <c r="G3" s="206"/>
      <c r="H3" s="206"/>
      <c r="I3" s="206"/>
    </row>
    <row r="4" spans="1:30" x14ac:dyDescent="0.2">
      <c r="G4" s="21"/>
      <c r="J4" s="21"/>
      <c r="M4" s="21"/>
      <c r="P4" s="21"/>
      <c r="S4" s="21"/>
      <c r="V4" s="21"/>
      <c r="Y4" s="21"/>
      <c r="AB4" s="21"/>
      <c r="AD4" s="21"/>
    </row>
    <row r="5" spans="1:30" x14ac:dyDescent="0.2">
      <c r="A5" s="18" t="s">
        <v>205</v>
      </c>
      <c r="B5" s="588"/>
      <c r="C5" s="588"/>
      <c r="G5" s="21"/>
      <c r="J5" s="21"/>
      <c r="M5" s="21"/>
      <c r="P5" s="21"/>
      <c r="S5" s="21"/>
      <c r="V5" s="21"/>
      <c r="Y5" s="21"/>
      <c r="AB5" s="21"/>
      <c r="AD5" s="21"/>
    </row>
    <row r="6" spans="1:30" x14ac:dyDescent="0.2">
      <c r="A6" s="18" t="s">
        <v>206</v>
      </c>
      <c r="B6" s="588"/>
      <c r="C6" s="588"/>
      <c r="G6" s="21"/>
      <c r="J6" s="21"/>
      <c r="M6" s="21"/>
      <c r="P6" s="21"/>
      <c r="S6" s="21"/>
      <c r="V6" s="21"/>
      <c r="Y6" s="21"/>
      <c r="AB6" s="21"/>
      <c r="AD6" s="21"/>
    </row>
    <row r="7" spans="1:30" x14ac:dyDescent="0.2">
      <c r="G7" s="21"/>
      <c r="J7" s="21"/>
      <c r="M7" s="21"/>
      <c r="P7" s="21"/>
      <c r="S7" s="21"/>
      <c r="V7" s="21"/>
      <c r="Y7" s="21"/>
      <c r="AB7" s="21"/>
      <c r="AD7" s="21"/>
    </row>
    <row r="8" spans="1:30" ht="15.75" thickBot="1" x14ac:dyDescent="0.3">
      <c r="A8" s="207" t="s">
        <v>53</v>
      </c>
      <c r="B8" s="23"/>
      <c r="G8" s="21"/>
      <c r="J8" s="21"/>
      <c r="M8" s="21"/>
      <c r="P8" s="21"/>
      <c r="S8" s="21"/>
      <c r="V8" s="21"/>
      <c r="Y8" s="21"/>
      <c r="AB8" s="21"/>
      <c r="AC8" s="208" t="s">
        <v>41</v>
      </c>
      <c r="AD8" s="209" t="s">
        <v>41</v>
      </c>
    </row>
    <row r="9" spans="1:30" ht="15" x14ac:dyDescent="0.25">
      <c r="A9" s="210" t="s">
        <v>54</v>
      </c>
      <c r="B9" s="26" t="s">
        <v>143</v>
      </c>
      <c r="C9" s="211" t="s">
        <v>2</v>
      </c>
      <c r="D9" s="27" t="s">
        <v>3</v>
      </c>
      <c r="E9" s="28" t="s">
        <v>4</v>
      </c>
      <c r="F9" s="212" t="s">
        <v>5</v>
      </c>
      <c r="G9" s="213" t="s">
        <v>6</v>
      </c>
      <c r="H9" s="28" t="s">
        <v>4</v>
      </c>
      <c r="I9" s="212" t="s">
        <v>5</v>
      </c>
      <c r="J9" s="213" t="s">
        <v>6</v>
      </c>
      <c r="K9" s="28" t="s">
        <v>4</v>
      </c>
      <c r="L9" s="212" t="s">
        <v>5</v>
      </c>
      <c r="M9" s="213" t="s">
        <v>6</v>
      </c>
      <c r="N9" s="28" t="s">
        <v>4</v>
      </c>
      <c r="O9" s="212" t="s">
        <v>5</v>
      </c>
      <c r="P9" s="214" t="s">
        <v>6</v>
      </c>
      <c r="Q9" s="28" t="s">
        <v>4</v>
      </c>
      <c r="R9" s="29" t="s">
        <v>5</v>
      </c>
      <c r="S9" s="214" t="s">
        <v>6</v>
      </c>
      <c r="T9" s="215" t="s">
        <v>4</v>
      </c>
      <c r="U9" s="212" t="s">
        <v>5</v>
      </c>
      <c r="V9" s="214" t="s">
        <v>6</v>
      </c>
      <c r="W9" s="215" t="s">
        <v>4</v>
      </c>
      <c r="X9" s="212" t="s">
        <v>5</v>
      </c>
      <c r="Y9" s="214" t="s">
        <v>6</v>
      </c>
      <c r="Z9" s="28" t="s">
        <v>4</v>
      </c>
      <c r="AA9" s="216" t="s">
        <v>5</v>
      </c>
      <c r="AB9" s="214" t="s">
        <v>6</v>
      </c>
      <c r="AC9" s="217" t="s">
        <v>42</v>
      </c>
      <c r="AD9" s="217" t="s">
        <v>43</v>
      </c>
    </row>
    <row r="10" spans="1:30" x14ac:dyDescent="0.2">
      <c r="B10" s="32" t="s">
        <v>144</v>
      </c>
      <c r="C10" s="33" t="s">
        <v>7</v>
      </c>
      <c r="D10" s="34" t="s">
        <v>8</v>
      </c>
      <c r="E10" s="218">
        <v>1569.6</v>
      </c>
      <c r="F10" s="2"/>
      <c r="G10" s="219">
        <f>F10*6</f>
        <v>0</v>
      </c>
      <c r="H10" s="220">
        <v>467.4</v>
      </c>
      <c r="I10" s="2"/>
      <c r="J10" s="221">
        <f>I10*6</f>
        <v>0</v>
      </c>
      <c r="K10" s="220">
        <v>317.61</v>
      </c>
      <c r="L10" s="2"/>
      <c r="M10" s="221">
        <f>L10*6</f>
        <v>0</v>
      </c>
      <c r="N10" s="220">
        <v>439.8</v>
      </c>
      <c r="O10" s="6"/>
      <c r="P10" s="222">
        <f>O10*6</f>
        <v>0</v>
      </c>
      <c r="Q10" s="223">
        <v>133.5</v>
      </c>
      <c r="R10" s="2"/>
      <c r="S10" s="224">
        <f>R10*6</f>
        <v>0</v>
      </c>
      <c r="T10" s="225">
        <v>351</v>
      </c>
      <c r="U10" s="2"/>
      <c r="V10" s="224">
        <f>U10*6</f>
        <v>0</v>
      </c>
      <c r="W10" s="225">
        <v>13166.67</v>
      </c>
      <c r="X10" s="2"/>
      <c r="Y10" s="224">
        <f>X10*6</f>
        <v>0</v>
      </c>
      <c r="Z10" s="226">
        <v>506.42</v>
      </c>
      <c r="AA10" s="2"/>
      <c r="AB10" s="227">
        <f>AA10*6</f>
        <v>0</v>
      </c>
      <c r="AC10" s="228">
        <f>F10+I10+L10+O10+R10+U10+X10+AA10</f>
        <v>0</v>
      </c>
      <c r="AD10" s="229">
        <f>G10+J10+M10+P10+S10+V10+Y10+AB10</f>
        <v>0</v>
      </c>
    </row>
    <row r="11" spans="1:30" x14ac:dyDescent="0.2">
      <c r="B11" s="32" t="s">
        <v>145</v>
      </c>
      <c r="C11" s="43" t="s">
        <v>181</v>
      </c>
      <c r="D11" s="44" t="s">
        <v>9</v>
      </c>
      <c r="E11" s="230">
        <v>229.5</v>
      </c>
      <c r="F11" s="1"/>
      <c r="G11" s="231">
        <f>F11*7</f>
        <v>0</v>
      </c>
      <c r="H11" s="232">
        <v>322.35000000000002</v>
      </c>
      <c r="I11" s="1"/>
      <c r="J11" s="233">
        <f>I11*7</f>
        <v>0</v>
      </c>
      <c r="K11" s="232">
        <v>123</v>
      </c>
      <c r="L11" s="1"/>
      <c r="M11" s="233">
        <f>L11*7</f>
        <v>0</v>
      </c>
      <c r="N11" s="232">
        <v>276.3</v>
      </c>
      <c r="O11" s="7"/>
      <c r="P11" s="234">
        <f>O11*7</f>
        <v>0</v>
      </c>
      <c r="Q11" s="235">
        <v>133.5</v>
      </c>
      <c r="R11" s="1"/>
      <c r="S11" s="236">
        <f>R11*7</f>
        <v>0</v>
      </c>
      <c r="T11" s="237">
        <v>351</v>
      </c>
      <c r="U11" s="1"/>
      <c r="V11" s="236">
        <f>U11*7</f>
        <v>0</v>
      </c>
      <c r="W11" s="232"/>
      <c r="X11" s="238"/>
      <c r="Y11" s="239"/>
      <c r="Z11" s="240">
        <v>227.1</v>
      </c>
      <c r="AA11" s="1"/>
      <c r="AB11" s="241">
        <f>AA11*7</f>
        <v>0</v>
      </c>
      <c r="AC11" s="228">
        <f>F11+I11+L11+O11+R11+U11+AA11</f>
        <v>0</v>
      </c>
      <c r="AD11" s="229">
        <f>G11+J11+M11+P11+S11+V11+AB11</f>
        <v>0</v>
      </c>
    </row>
    <row r="12" spans="1:30" x14ac:dyDescent="0.2">
      <c r="B12" s="32" t="s">
        <v>146</v>
      </c>
      <c r="C12" s="43" t="s">
        <v>182</v>
      </c>
      <c r="D12" s="44" t="s">
        <v>10</v>
      </c>
      <c r="E12" s="230">
        <v>229.5</v>
      </c>
      <c r="F12" s="1"/>
      <c r="G12" s="231">
        <f>F12*8</f>
        <v>0</v>
      </c>
      <c r="H12" s="232">
        <v>322.35000000000002</v>
      </c>
      <c r="I12" s="1"/>
      <c r="J12" s="233">
        <f>I12*8</f>
        <v>0</v>
      </c>
      <c r="K12" s="232">
        <v>123</v>
      </c>
      <c r="L12" s="1"/>
      <c r="M12" s="242">
        <f>L12*8</f>
        <v>0</v>
      </c>
      <c r="N12" s="232">
        <v>276.3</v>
      </c>
      <c r="O12" s="7"/>
      <c r="P12" s="234">
        <f>O12*8</f>
        <v>0</v>
      </c>
      <c r="Q12" s="235">
        <v>133.5</v>
      </c>
      <c r="R12" s="1"/>
      <c r="S12" s="236">
        <f>R12*8</f>
        <v>0</v>
      </c>
      <c r="T12" s="237">
        <v>351</v>
      </c>
      <c r="U12" s="1"/>
      <c r="V12" s="236">
        <f>U12*8</f>
        <v>0</v>
      </c>
      <c r="W12" s="232"/>
      <c r="X12" s="238"/>
      <c r="Y12" s="239"/>
      <c r="Z12" s="240">
        <v>227.1</v>
      </c>
      <c r="AA12" s="1"/>
      <c r="AB12" s="241">
        <f>AA12*8</f>
        <v>0</v>
      </c>
      <c r="AC12" s="228">
        <f>F12+I12+L12+O12+R12+U12+AA12</f>
        <v>0</v>
      </c>
      <c r="AD12" s="229">
        <f>G12+J12+M12+P12+S12+V12+AB12</f>
        <v>0</v>
      </c>
    </row>
    <row r="13" spans="1:30" x14ac:dyDescent="0.2">
      <c r="B13" s="32" t="s">
        <v>159</v>
      </c>
      <c r="C13" s="43" t="s">
        <v>179</v>
      </c>
      <c r="D13" s="44" t="s">
        <v>9</v>
      </c>
      <c r="E13" s="230">
        <v>52.11</v>
      </c>
      <c r="F13" s="1"/>
      <c r="G13" s="231">
        <f>F13*7</f>
        <v>0</v>
      </c>
      <c r="H13" s="232">
        <v>145.05000000000001</v>
      </c>
      <c r="I13" s="1"/>
      <c r="J13" s="233">
        <f>I13*7</f>
        <v>0</v>
      </c>
      <c r="K13" s="232">
        <v>30.15</v>
      </c>
      <c r="L13" s="1"/>
      <c r="M13" s="242">
        <f>L13*7</f>
        <v>0</v>
      </c>
      <c r="N13" s="232"/>
      <c r="O13" s="243"/>
      <c r="P13" s="234"/>
      <c r="Q13" s="232"/>
      <c r="R13" s="244"/>
      <c r="S13" s="239"/>
      <c r="T13" s="232"/>
      <c r="U13" s="244"/>
      <c r="V13" s="239"/>
      <c r="W13" s="237">
        <v>2073.0100000000002</v>
      </c>
      <c r="X13" s="1"/>
      <c r="Y13" s="236">
        <f>X13*7</f>
        <v>0</v>
      </c>
      <c r="Z13" s="240">
        <v>214.35</v>
      </c>
      <c r="AA13" s="1"/>
      <c r="AB13" s="241">
        <f>AA13*7</f>
        <v>0</v>
      </c>
      <c r="AC13" s="228">
        <f>F13+I13+L13+X13+AA13</f>
        <v>0</v>
      </c>
      <c r="AD13" s="229">
        <f>G13+J13+M13+Y13+AB13</f>
        <v>0</v>
      </c>
    </row>
    <row r="14" spans="1:30" x14ac:dyDescent="0.2">
      <c r="B14" s="32" t="s">
        <v>147</v>
      </c>
      <c r="C14" s="43" t="s">
        <v>180</v>
      </c>
      <c r="D14" s="44" t="s">
        <v>10</v>
      </c>
      <c r="E14" s="230">
        <v>52.11</v>
      </c>
      <c r="F14" s="1"/>
      <c r="G14" s="231">
        <f>F14*8</f>
        <v>0</v>
      </c>
      <c r="H14" s="232">
        <v>145.05000000000001</v>
      </c>
      <c r="I14" s="1"/>
      <c r="J14" s="233">
        <f>I14*8</f>
        <v>0</v>
      </c>
      <c r="K14" s="232">
        <v>30.15</v>
      </c>
      <c r="L14" s="1"/>
      <c r="M14" s="233">
        <f>L14*8</f>
        <v>0</v>
      </c>
      <c r="N14" s="232"/>
      <c r="O14" s="243"/>
      <c r="P14" s="234"/>
      <c r="Q14" s="232"/>
      <c r="R14" s="244"/>
      <c r="S14" s="239"/>
      <c r="T14" s="232"/>
      <c r="U14" s="244"/>
      <c r="V14" s="239"/>
      <c r="W14" s="237">
        <v>2073.0100000000002</v>
      </c>
      <c r="X14" s="1"/>
      <c r="Y14" s="236">
        <f>X14*8</f>
        <v>0</v>
      </c>
      <c r="Z14" s="240">
        <v>214.35</v>
      </c>
      <c r="AA14" s="1"/>
      <c r="AB14" s="241">
        <f>AA14*8</f>
        <v>0</v>
      </c>
      <c r="AC14" s="228">
        <f>F14+I14+L14+X14+AA14</f>
        <v>0</v>
      </c>
      <c r="AD14" s="229">
        <f>G14+J14+M14+Y14+AB14</f>
        <v>0</v>
      </c>
    </row>
    <row r="15" spans="1:30" x14ac:dyDescent="0.2">
      <c r="B15" s="32" t="s">
        <v>148</v>
      </c>
      <c r="C15" s="43" t="s">
        <v>211</v>
      </c>
      <c r="D15" s="44" t="s">
        <v>9</v>
      </c>
      <c r="E15" s="230">
        <v>82.5</v>
      </c>
      <c r="F15" s="1"/>
      <c r="G15" s="231">
        <f>F15*7</f>
        <v>0</v>
      </c>
      <c r="H15" s="232"/>
      <c r="I15" s="245"/>
      <c r="J15" s="233"/>
      <c r="K15" s="232"/>
      <c r="L15" s="245"/>
      <c r="M15" s="233"/>
      <c r="N15" s="246">
        <v>163.5</v>
      </c>
      <c r="O15" s="7"/>
      <c r="P15" s="234">
        <f>O15*7</f>
        <v>0</v>
      </c>
      <c r="Q15" s="232"/>
      <c r="R15" s="244"/>
      <c r="S15" s="239"/>
      <c r="T15" s="232"/>
      <c r="U15" s="244"/>
      <c r="V15" s="239"/>
      <c r="W15" s="232"/>
      <c r="X15" s="238"/>
      <c r="Y15" s="239"/>
      <c r="Z15" s="232"/>
      <c r="AA15" s="238"/>
      <c r="AB15" s="239"/>
      <c r="AC15" s="228">
        <f>F15+O15</f>
        <v>0</v>
      </c>
      <c r="AD15" s="229">
        <f>G15+P15</f>
        <v>0</v>
      </c>
    </row>
    <row r="16" spans="1:30" x14ac:dyDescent="0.2">
      <c r="B16" s="32" t="s">
        <v>149</v>
      </c>
      <c r="C16" s="43" t="s">
        <v>183</v>
      </c>
      <c r="D16" s="44" t="s">
        <v>10</v>
      </c>
      <c r="E16" s="230">
        <v>82.5</v>
      </c>
      <c r="F16" s="1"/>
      <c r="G16" s="231">
        <f>F16*8</f>
        <v>0</v>
      </c>
      <c r="H16" s="232"/>
      <c r="I16" s="238"/>
      <c r="J16" s="231"/>
      <c r="K16" s="232"/>
      <c r="L16" s="245"/>
      <c r="M16" s="233"/>
      <c r="N16" s="246">
        <v>163.5</v>
      </c>
      <c r="O16" s="7"/>
      <c r="P16" s="234">
        <f>O16*8</f>
        <v>0</v>
      </c>
      <c r="Q16" s="232"/>
      <c r="R16" s="244"/>
      <c r="S16" s="239"/>
      <c r="T16" s="232"/>
      <c r="U16" s="244"/>
      <c r="V16" s="239"/>
      <c r="W16" s="232"/>
      <c r="X16" s="238"/>
      <c r="Y16" s="239"/>
      <c r="Z16" s="232"/>
      <c r="AA16" s="238"/>
      <c r="AB16" s="239"/>
      <c r="AC16" s="228">
        <f>F16+O16</f>
        <v>0</v>
      </c>
      <c r="AD16" s="229">
        <f>G16+P16</f>
        <v>0</v>
      </c>
    </row>
    <row r="17" spans="1:30" x14ac:dyDescent="0.2">
      <c r="B17" s="32" t="s">
        <v>150</v>
      </c>
      <c r="C17" s="43" t="s">
        <v>212</v>
      </c>
      <c r="D17" s="44" t="s">
        <v>9</v>
      </c>
      <c r="E17" s="230">
        <v>1126.6199999999999</v>
      </c>
      <c r="F17" s="1"/>
      <c r="G17" s="233">
        <f>F17*7</f>
        <v>0</v>
      </c>
      <c r="H17" s="232"/>
      <c r="I17" s="238"/>
      <c r="J17" s="231"/>
      <c r="K17" s="232">
        <v>164.46</v>
      </c>
      <c r="L17" s="1"/>
      <c r="M17" s="233">
        <f>L17*7</f>
        <v>0</v>
      </c>
      <c r="N17" s="232"/>
      <c r="O17" s="247"/>
      <c r="P17" s="234"/>
      <c r="Q17" s="232"/>
      <c r="R17" s="244"/>
      <c r="S17" s="239"/>
      <c r="T17" s="232"/>
      <c r="U17" s="244"/>
      <c r="V17" s="239"/>
      <c r="W17" s="237">
        <v>10931.47</v>
      </c>
      <c r="X17" s="1"/>
      <c r="Y17" s="236">
        <f>X17*7</f>
        <v>0</v>
      </c>
      <c r="Z17" s="232"/>
      <c r="AA17" s="238"/>
      <c r="AB17" s="239"/>
      <c r="AC17" s="228">
        <f t="shared" ref="AC17:AD19" si="0">F17+L17+X17</f>
        <v>0</v>
      </c>
      <c r="AD17" s="229">
        <f t="shared" si="0"/>
        <v>0</v>
      </c>
    </row>
    <row r="18" spans="1:30" x14ac:dyDescent="0.2">
      <c r="B18" s="32" t="s">
        <v>151</v>
      </c>
      <c r="C18" s="43" t="s">
        <v>184</v>
      </c>
      <c r="D18" s="44" t="s">
        <v>10</v>
      </c>
      <c r="E18" s="230">
        <v>1126.6199999999999</v>
      </c>
      <c r="F18" s="1"/>
      <c r="G18" s="233">
        <f>F18*8</f>
        <v>0</v>
      </c>
      <c r="H18" s="232"/>
      <c r="I18" s="238"/>
      <c r="J18" s="231"/>
      <c r="K18" s="232">
        <v>164.46</v>
      </c>
      <c r="L18" s="1"/>
      <c r="M18" s="233">
        <f>L18*8</f>
        <v>0</v>
      </c>
      <c r="N18" s="232"/>
      <c r="O18" s="248"/>
      <c r="P18" s="236"/>
      <c r="Q18" s="232"/>
      <c r="R18" s="244"/>
      <c r="S18" s="239"/>
      <c r="T18" s="232"/>
      <c r="U18" s="244"/>
      <c r="V18" s="239"/>
      <c r="W18" s="237">
        <v>10931.47</v>
      </c>
      <c r="X18" s="1"/>
      <c r="Y18" s="236">
        <f>X18*8</f>
        <v>0</v>
      </c>
      <c r="Z18" s="232"/>
      <c r="AA18" s="238"/>
      <c r="AB18" s="239"/>
      <c r="AC18" s="228">
        <f t="shared" si="0"/>
        <v>0</v>
      </c>
      <c r="AD18" s="229">
        <f t="shared" si="0"/>
        <v>0</v>
      </c>
    </row>
    <row r="19" spans="1:30" x14ac:dyDescent="0.2">
      <c r="B19" s="32" t="s">
        <v>152</v>
      </c>
      <c r="C19" s="43" t="s">
        <v>175</v>
      </c>
      <c r="D19" s="44" t="s">
        <v>9</v>
      </c>
      <c r="E19" s="230">
        <v>459.02</v>
      </c>
      <c r="F19" s="1"/>
      <c r="G19" s="233">
        <f>F19*7</f>
        <v>0</v>
      </c>
      <c r="H19" s="232"/>
      <c r="I19" s="238"/>
      <c r="J19" s="231"/>
      <c r="K19" s="232">
        <v>94.86</v>
      </c>
      <c r="L19" s="1"/>
      <c r="M19" s="233">
        <f>L19*7</f>
        <v>0</v>
      </c>
      <c r="N19" s="232"/>
      <c r="O19" s="248"/>
      <c r="P19" s="236"/>
      <c r="Q19" s="232"/>
      <c r="R19" s="244"/>
      <c r="S19" s="239"/>
      <c r="T19" s="232"/>
      <c r="U19" s="244"/>
      <c r="V19" s="239"/>
      <c r="W19" s="237">
        <v>4022.83</v>
      </c>
      <c r="X19" s="1"/>
      <c r="Y19" s="239">
        <f>X19*7</f>
        <v>0</v>
      </c>
      <c r="Z19" s="232"/>
      <c r="AA19" s="238"/>
      <c r="AB19" s="239"/>
      <c r="AC19" s="228">
        <f t="shared" si="0"/>
        <v>0</v>
      </c>
      <c r="AD19" s="229">
        <f t="shared" si="0"/>
        <v>0</v>
      </c>
    </row>
    <row r="20" spans="1:30" x14ac:dyDescent="0.2">
      <c r="B20" s="32" t="s">
        <v>153</v>
      </c>
      <c r="C20" s="43" t="s">
        <v>177</v>
      </c>
      <c r="D20" s="44" t="s">
        <v>9</v>
      </c>
      <c r="E20" s="230">
        <v>78.87</v>
      </c>
      <c r="F20" s="1"/>
      <c r="G20" s="242">
        <f>F20*7</f>
        <v>0</v>
      </c>
      <c r="H20" s="232"/>
      <c r="I20" s="244"/>
      <c r="J20" s="231"/>
      <c r="K20" s="232"/>
      <c r="L20" s="244"/>
      <c r="M20" s="231"/>
      <c r="N20" s="232"/>
      <c r="O20" s="248"/>
      <c r="P20" s="236"/>
      <c r="Q20" s="232"/>
      <c r="R20" s="244"/>
      <c r="S20" s="239"/>
      <c r="T20" s="232"/>
      <c r="U20" s="244"/>
      <c r="V20" s="239"/>
      <c r="W20" s="232">
        <v>162.19</v>
      </c>
      <c r="X20" s="1"/>
      <c r="Y20" s="241">
        <f>X20*7</f>
        <v>0</v>
      </c>
      <c r="Z20" s="246">
        <v>64.97</v>
      </c>
      <c r="AA20" s="1"/>
      <c r="AB20" s="241">
        <f>AA20*7</f>
        <v>0</v>
      </c>
      <c r="AC20" s="228">
        <f>F20+X20+AA20</f>
        <v>0</v>
      </c>
      <c r="AD20" s="229">
        <f>G20+Y20+AB20</f>
        <v>0</v>
      </c>
    </row>
    <row r="21" spans="1:30" x14ac:dyDescent="0.2">
      <c r="B21" s="32" t="s">
        <v>154</v>
      </c>
      <c r="C21" s="43" t="s">
        <v>178</v>
      </c>
      <c r="D21" s="44" t="s">
        <v>10</v>
      </c>
      <c r="E21" s="230">
        <v>78.87</v>
      </c>
      <c r="F21" s="1"/>
      <c r="G21" s="242">
        <f>F21*8</f>
        <v>0</v>
      </c>
      <c r="H21" s="232"/>
      <c r="I21" s="244"/>
      <c r="J21" s="231"/>
      <c r="K21" s="232"/>
      <c r="L21" s="244"/>
      <c r="M21" s="231"/>
      <c r="N21" s="232"/>
      <c r="O21" s="248"/>
      <c r="P21" s="236"/>
      <c r="Q21" s="232"/>
      <c r="R21" s="244"/>
      <c r="S21" s="239"/>
      <c r="T21" s="232"/>
      <c r="U21" s="244"/>
      <c r="V21" s="239"/>
      <c r="W21" s="232">
        <v>162.19</v>
      </c>
      <c r="X21" s="1"/>
      <c r="Y21" s="241">
        <f>X21*8</f>
        <v>0</v>
      </c>
      <c r="Z21" s="246">
        <v>64.97</v>
      </c>
      <c r="AA21" s="1"/>
      <c r="AB21" s="241">
        <f>AA21*8</f>
        <v>0</v>
      </c>
      <c r="AC21" s="228">
        <f>F21+X21+AA21</f>
        <v>0</v>
      </c>
      <c r="AD21" s="229">
        <f>G21+Y21+AB21</f>
        <v>0</v>
      </c>
    </row>
    <row r="22" spans="1:30" ht="15" x14ac:dyDescent="0.25">
      <c r="B22" s="32"/>
      <c r="C22" s="62" t="s">
        <v>176</v>
      </c>
      <c r="D22" s="44"/>
      <c r="E22" s="230"/>
      <c r="F22" s="249"/>
      <c r="G22" s="250"/>
      <c r="H22" s="232"/>
      <c r="I22" s="244"/>
      <c r="J22" s="231"/>
      <c r="K22" s="232"/>
      <c r="L22" s="244"/>
      <c r="M22" s="231"/>
      <c r="N22" s="232"/>
      <c r="O22" s="248"/>
      <c r="P22" s="236"/>
      <c r="Q22" s="232"/>
      <c r="R22" s="244"/>
      <c r="S22" s="239"/>
      <c r="T22" s="232"/>
      <c r="U22" s="244"/>
      <c r="V22" s="239"/>
      <c r="W22" s="232"/>
      <c r="X22" s="238"/>
      <c r="Y22" s="239"/>
      <c r="Z22" s="232"/>
      <c r="AA22" s="238"/>
      <c r="AB22" s="239"/>
      <c r="AC22" s="228"/>
      <c r="AD22" s="229"/>
    </row>
    <row r="23" spans="1:30" x14ac:dyDescent="0.2">
      <c r="B23" s="32" t="s">
        <v>155</v>
      </c>
      <c r="C23" s="43" t="s">
        <v>213</v>
      </c>
      <c r="D23" s="44" t="s">
        <v>11</v>
      </c>
      <c r="E23" s="230"/>
      <c r="F23" s="1"/>
      <c r="G23" s="251">
        <f>F23</f>
        <v>0</v>
      </c>
      <c r="H23" s="232"/>
      <c r="I23" s="1"/>
      <c r="J23" s="251">
        <f>I23</f>
        <v>0</v>
      </c>
      <c r="K23" s="232"/>
      <c r="L23" s="1"/>
      <c r="M23" s="251">
        <f>L23</f>
        <v>0</v>
      </c>
      <c r="N23" s="232"/>
      <c r="O23" s="1"/>
      <c r="P23" s="252">
        <f>O23</f>
        <v>0</v>
      </c>
      <c r="Q23" s="232"/>
      <c r="R23" s="1"/>
      <c r="S23" s="252">
        <f>R23</f>
        <v>0</v>
      </c>
      <c r="T23" s="232"/>
      <c r="U23" s="1"/>
      <c r="V23" s="252">
        <f>U23</f>
        <v>0</v>
      </c>
      <c r="W23" s="232"/>
      <c r="X23" s="1"/>
      <c r="Y23" s="252">
        <f>X23</f>
        <v>0</v>
      </c>
      <c r="Z23" s="232"/>
      <c r="AA23" s="1"/>
      <c r="AB23" s="252">
        <f>AA23</f>
        <v>0</v>
      </c>
      <c r="AC23" s="228">
        <f t="shared" ref="AC23:AD26" si="1">F23+I23+L23+O23+R23+U23+X23+AA23</f>
        <v>0</v>
      </c>
      <c r="AD23" s="229">
        <f t="shared" si="1"/>
        <v>0</v>
      </c>
    </row>
    <row r="24" spans="1:30" x14ac:dyDescent="0.2">
      <c r="B24" s="32" t="s">
        <v>156</v>
      </c>
      <c r="C24" s="43" t="s">
        <v>12</v>
      </c>
      <c r="D24" s="44" t="s">
        <v>11</v>
      </c>
      <c r="E24" s="230"/>
      <c r="F24" s="1"/>
      <c r="G24" s="251">
        <f>F24</f>
        <v>0</v>
      </c>
      <c r="H24" s="232"/>
      <c r="I24" s="1"/>
      <c r="J24" s="251">
        <f>I24</f>
        <v>0</v>
      </c>
      <c r="K24" s="232"/>
      <c r="L24" s="1"/>
      <c r="M24" s="251">
        <f>L24</f>
        <v>0</v>
      </c>
      <c r="N24" s="232"/>
      <c r="O24" s="1"/>
      <c r="P24" s="252">
        <f>O24</f>
        <v>0</v>
      </c>
      <c r="Q24" s="232"/>
      <c r="R24" s="1"/>
      <c r="S24" s="252">
        <f>R24</f>
        <v>0</v>
      </c>
      <c r="T24" s="232"/>
      <c r="U24" s="1"/>
      <c r="V24" s="252">
        <f>U24</f>
        <v>0</v>
      </c>
      <c r="W24" s="232"/>
      <c r="X24" s="1"/>
      <c r="Y24" s="252">
        <f>X24</f>
        <v>0</v>
      </c>
      <c r="Z24" s="232"/>
      <c r="AA24" s="1"/>
      <c r="AB24" s="252">
        <f>AA24</f>
        <v>0</v>
      </c>
      <c r="AC24" s="228">
        <f t="shared" si="1"/>
        <v>0</v>
      </c>
      <c r="AD24" s="229">
        <f t="shared" si="1"/>
        <v>0</v>
      </c>
    </row>
    <row r="25" spans="1:30" x14ac:dyDescent="0.2">
      <c r="B25" s="32" t="s">
        <v>157</v>
      </c>
      <c r="C25" s="43" t="s">
        <v>13</v>
      </c>
      <c r="D25" s="44" t="s">
        <v>11</v>
      </c>
      <c r="E25" s="230"/>
      <c r="F25" s="1"/>
      <c r="G25" s="251">
        <f>F25</f>
        <v>0</v>
      </c>
      <c r="H25" s="232"/>
      <c r="I25" s="1"/>
      <c r="J25" s="251">
        <f>I25</f>
        <v>0</v>
      </c>
      <c r="K25" s="232"/>
      <c r="L25" s="1"/>
      <c r="M25" s="251">
        <f>L25</f>
        <v>0</v>
      </c>
      <c r="N25" s="232"/>
      <c r="O25" s="1"/>
      <c r="P25" s="252">
        <f>O25</f>
        <v>0</v>
      </c>
      <c r="Q25" s="232"/>
      <c r="R25" s="1"/>
      <c r="S25" s="252">
        <f>R25</f>
        <v>0</v>
      </c>
      <c r="T25" s="232"/>
      <c r="U25" s="1"/>
      <c r="V25" s="252">
        <f>U25</f>
        <v>0</v>
      </c>
      <c r="W25" s="232"/>
      <c r="X25" s="1"/>
      <c r="Y25" s="252">
        <f>X25</f>
        <v>0</v>
      </c>
      <c r="Z25" s="232"/>
      <c r="AA25" s="1"/>
      <c r="AB25" s="252">
        <f>AA25</f>
        <v>0</v>
      </c>
      <c r="AC25" s="228">
        <f t="shared" si="1"/>
        <v>0</v>
      </c>
      <c r="AD25" s="229">
        <f t="shared" si="1"/>
        <v>0</v>
      </c>
    </row>
    <row r="26" spans="1:30" x14ac:dyDescent="0.2">
      <c r="B26" s="32" t="s">
        <v>158</v>
      </c>
      <c r="C26" s="43" t="s">
        <v>14</v>
      </c>
      <c r="D26" s="44" t="s">
        <v>11</v>
      </c>
      <c r="E26" s="230"/>
      <c r="F26" s="3"/>
      <c r="G26" s="253">
        <f>F26</f>
        <v>0</v>
      </c>
      <c r="H26" s="232"/>
      <c r="I26" s="3"/>
      <c r="J26" s="253">
        <f>I26</f>
        <v>0</v>
      </c>
      <c r="K26" s="232"/>
      <c r="L26" s="3"/>
      <c r="M26" s="253">
        <f>L26</f>
        <v>0</v>
      </c>
      <c r="N26" s="232"/>
      <c r="O26" s="3"/>
      <c r="P26" s="254">
        <f>O26</f>
        <v>0</v>
      </c>
      <c r="Q26" s="232"/>
      <c r="R26" s="3"/>
      <c r="S26" s="254">
        <f>R26</f>
        <v>0</v>
      </c>
      <c r="T26" s="232"/>
      <c r="U26" s="3"/>
      <c r="V26" s="254">
        <f>U26</f>
        <v>0</v>
      </c>
      <c r="W26" s="232"/>
      <c r="X26" s="3"/>
      <c r="Y26" s="254">
        <f>X26</f>
        <v>0</v>
      </c>
      <c r="Z26" s="232"/>
      <c r="AA26" s="3"/>
      <c r="AB26" s="254">
        <f>AA26</f>
        <v>0</v>
      </c>
      <c r="AC26" s="255">
        <f t="shared" si="1"/>
        <v>0</v>
      </c>
      <c r="AD26" s="256">
        <f t="shared" si="1"/>
        <v>0</v>
      </c>
    </row>
    <row r="27" spans="1:30" x14ac:dyDescent="0.2">
      <c r="B27" s="77"/>
      <c r="C27" s="33" t="s">
        <v>40</v>
      </c>
      <c r="D27" s="78"/>
      <c r="E27" s="220"/>
      <c r="F27" s="257">
        <f>SUM(F10:F21)</f>
        <v>0</v>
      </c>
      <c r="G27" s="219">
        <f>SUM(G10:G21)</f>
        <v>0</v>
      </c>
      <c r="H27" s="218"/>
      <c r="I27" s="257">
        <f>SUM(I10:I21)</f>
        <v>0</v>
      </c>
      <c r="J27" s="219">
        <f>SUM(J10:J21)</f>
        <v>0</v>
      </c>
      <c r="K27" s="218"/>
      <c r="L27" s="257">
        <f>SUM(L10:L21)</f>
        <v>0</v>
      </c>
      <c r="M27" s="219">
        <f>SUM(M10:M21)</f>
        <v>0</v>
      </c>
      <c r="N27" s="218"/>
      <c r="O27" s="258">
        <f>SUM(O10:O21)</f>
        <v>0</v>
      </c>
      <c r="P27" s="224">
        <f>SUM(P10:P21)</f>
        <v>0</v>
      </c>
      <c r="Q27" s="218"/>
      <c r="R27" s="257">
        <f>SUM(R10:R21)</f>
        <v>0</v>
      </c>
      <c r="S27" s="259">
        <f>SUM(S10:S21)</f>
        <v>0</v>
      </c>
      <c r="T27" s="218"/>
      <c r="U27" s="257">
        <f>SUM(U10:U21)</f>
        <v>0</v>
      </c>
      <c r="V27" s="259">
        <f>SUM(V10:V21)</f>
        <v>0</v>
      </c>
      <c r="W27" s="218"/>
      <c r="X27" s="257">
        <f>SUM(X10:X21)</f>
        <v>0</v>
      </c>
      <c r="Y27" s="259">
        <f>SUM(Y10:Y21)</f>
        <v>0</v>
      </c>
      <c r="Z27" s="218"/>
      <c r="AA27" s="257">
        <f>SUM(AA10:AA21)</f>
        <v>0</v>
      </c>
      <c r="AB27" s="259">
        <f>SUM(AB10:AB21)</f>
        <v>0</v>
      </c>
      <c r="AC27" s="260">
        <f t="shared" ref="AC27:AD29" si="2">F27+I27+L27+O27+R27+U27+X27+AA27</f>
        <v>0</v>
      </c>
      <c r="AD27" s="261">
        <f t="shared" si="2"/>
        <v>0</v>
      </c>
    </row>
    <row r="28" spans="1:30" x14ac:dyDescent="0.2">
      <c r="A28" s="16"/>
      <c r="B28" s="32"/>
      <c r="C28" s="43" t="s">
        <v>174</v>
      </c>
      <c r="D28" s="88"/>
      <c r="E28" s="232"/>
      <c r="F28" s="238">
        <f>F27*$A28/100</f>
        <v>0</v>
      </c>
      <c r="G28" s="262">
        <f t="shared" ref="G28:AD28" si="3">G27*$A28/100</f>
        <v>0</v>
      </c>
      <c r="H28" s="230"/>
      <c r="I28" s="238">
        <f t="shared" si="3"/>
        <v>0</v>
      </c>
      <c r="J28" s="262">
        <f t="shared" si="3"/>
        <v>0</v>
      </c>
      <c r="K28" s="230"/>
      <c r="L28" s="238">
        <f t="shared" si="3"/>
        <v>0</v>
      </c>
      <c r="M28" s="262">
        <f t="shared" si="3"/>
        <v>0</v>
      </c>
      <c r="N28" s="230"/>
      <c r="O28" s="238">
        <f t="shared" si="3"/>
        <v>0</v>
      </c>
      <c r="P28" s="239">
        <f t="shared" si="3"/>
        <v>0</v>
      </c>
      <c r="Q28" s="230"/>
      <c r="R28" s="238">
        <f t="shared" si="3"/>
        <v>0</v>
      </c>
      <c r="S28" s="239">
        <f t="shared" si="3"/>
        <v>0</v>
      </c>
      <c r="T28" s="230"/>
      <c r="U28" s="238">
        <f t="shared" si="3"/>
        <v>0</v>
      </c>
      <c r="V28" s="239">
        <f t="shared" si="3"/>
        <v>0</v>
      </c>
      <c r="W28" s="230"/>
      <c r="X28" s="238">
        <f t="shared" si="3"/>
        <v>0</v>
      </c>
      <c r="Y28" s="239">
        <f t="shared" si="3"/>
        <v>0</v>
      </c>
      <c r="Z28" s="230"/>
      <c r="AA28" s="238">
        <f t="shared" si="3"/>
        <v>0</v>
      </c>
      <c r="AB28" s="239">
        <f t="shared" si="3"/>
        <v>0</v>
      </c>
      <c r="AC28" s="263">
        <f t="shared" si="3"/>
        <v>0</v>
      </c>
      <c r="AD28" s="264">
        <f t="shared" si="3"/>
        <v>0</v>
      </c>
    </row>
    <row r="29" spans="1:30" x14ac:dyDescent="0.2">
      <c r="B29" s="99"/>
      <c r="C29" s="100" t="s">
        <v>50</v>
      </c>
      <c r="D29" s="101"/>
      <c r="E29" s="265"/>
      <c r="F29" s="266">
        <f>F27+F28</f>
        <v>0</v>
      </c>
      <c r="G29" s="267">
        <f>G27+G28</f>
        <v>0</v>
      </c>
      <c r="H29" s="268"/>
      <c r="I29" s="266">
        <f>I27+I28</f>
        <v>0</v>
      </c>
      <c r="J29" s="269">
        <f>J27+J28</f>
        <v>0</v>
      </c>
      <c r="K29" s="268"/>
      <c r="L29" s="266">
        <f>L27+L28</f>
        <v>0</v>
      </c>
      <c r="M29" s="267">
        <f>M27+M28</f>
        <v>0</v>
      </c>
      <c r="N29" s="268"/>
      <c r="O29" s="266">
        <f>O27+O28</f>
        <v>0</v>
      </c>
      <c r="P29" s="270">
        <f>P27+P28</f>
        <v>0</v>
      </c>
      <c r="Q29" s="268"/>
      <c r="R29" s="266">
        <f>R27+R28</f>
        <v>0</v>
      </c>
      <c r="S29" s="270">
        <f>S27+S28</f>
        <v>0</v>
      </c>
      <c r="T29" s="268"/>
      <c r="U29" s="266">
        <f>U27+U28</f>
        <v>0</v>
      </c>
      <c r="V29" s="270">
        <f>V27+V28</f>
        <v>0</v>
      </c>
      <c r="W29" s="268"/>
      <c r="X29" s="266">
        <f>X27+X28</f>
        <v>0</v>
      </c>
      <c r="Y29" s="270">
        <f>Y27+Y28</f>
        <v>0</v>
      </c>
      <c r="Z29" s="268"/>
      <c r="AA29" s="266">
        <f>AA27+AA28</f>
        <v>0</v>
      </c>
      <c r="AB29" s="270">
        <f>AB27+AB28</f>
        <v>0</v>
      </c>
      <c r="AC29" s="255">
        <f>F29+I29+L29+O29+R29+U29+X29+AA29</f>
        <v>0</v>
      </c>
      <c r="AD29" s="256">
        <f t="shared" si="2"/>
        <v>0</v>
      </c>
    </row>
    <row r="30" spans="1:30" x14ac:dyDescent="0.2">
      <c r="A30" s="5"/>
      <c r="B30" s="43"/>
      <c r="C30" s="43" t="s">
        <v>45</v>
      </c>
      <c r="D30" s="88"/>
      <c r="E30" s="220"/>
      <c r="F30" s="271">
        <f t="shared" ref="F30:G32" si="4">(F29*$A30/100)+F29</f>
        <v>0</v>
      </c>
      <c r="G30" s="272">
        <f t="shared" si="4"/>
        <v>0</v>
      </c>
      <c r="H30" s="273"/>
      <c r="I30" s="257">
        <f t="shared" ref="I30:J32" si="5">(I29*$A30/100)+I29</f>
        <v>0</v>
      </c>
      <c r="J30" s="219">
        <f t="shared" si="5"/>
        <v>0</v>
      </c>
      <c r="K30" s="218"/>
      <c r="L30" s="271">
        <f t="shared" ref="L30:M32" si="6">(L29*$A30/100)+L29</f>
        <v>0</v>
      </c>
      <c r="M30" s="272">
        <f t="shared" si="6"/>
        <v>0</v>
      </c>
      <c r="N30" s="273"/>
      <c r="O30" s="257">
        <f t="shared" ref="O30:P32" si="7">(O29*$A30/100)+O29</f>
        <v>0</v>
      </c>
      <c r="P30" s="274">
        <f t="shared" si="7"/>
        <v>0</v>
      </c>
      <c r="Q30" s="218"/>
      <c r="R30" s="271">
        <f t="shared" ref="R30:S32" si="8">(R29*$A30/100)+R29</f>
        <v>0</v>
      </c>
      <c r="S30" s="275">
        <f t="shared" si="8"/>
        <v>0</v>
      </c>
      <c r="T30" s="273"/>
      <c r="U30" s="257">
        <f t="shared" ref="U30:V32" si="9">(U29*$A30/100)+U29</f>
        <v>0</v>
      </c>
      <c r="V30" s="274">
        <f t="shared" si="9"/>
        <v>0</v>
      </c>
      <c r="W30" s="218"/>
      <c r="X30" s="271">
        <f t="shared" ref="X30:Y32" si="10">(X29*$A30/100)+X29</f>
        <v>0</v>
      </c>
      <c r="Y30" s="259">
        <f t="shared" si="10"/>
        <v>0</v>
      </c>
      <c r="Z30" s="273"/>
      <c r="AA30" s="257">
        <f t="shared" ref="AA30:AD32" si="11">(AA29*$A30/100)+AA29</f>
        <v>0</v>
      </c>
      <c r="AB30" s="224">
        <f t="shared" si="11"/>
        <v>0</v>
      </c>
      <c r="AC30" s="276">
        <f>(AC29*$A30/100)+AC29</f>
        <v>0</v>
      </c>
      <c r="AD30" s="277">
        <f t="shared" si="11"/>
        <v>0</v>
      </c>
    </row>
    <row r="31" spans="1:30" x14ac:dyDescent="0.2">
      <c r="A31" s="5"/>
      <c r="B31" s="43"/>
      <c r="C31" s="43" t="s">
        <v>46</v>
      </c>
      <c r="D31" s="88"/>
      <c r="E31" s="232"/>
      <c r="F31" s="278">
        <f t="shared" si="4"/>
        <v>0</v>
      </c>
      <c r="G31" s="262">
        <f t="shared" si="4"/>
        <v>0</v>
      </c>
      <c r="H31" s="279"/>
      <c r="I31" s="238">
        <f t="shared" si="5"/>
        <v>0</v>
      </c>
      <c r="J31" s="231">
        <f t="shared" si="5"/>
        <v>0</v>
      </c>
      <c r="K31" s="230"/>
      <c r="L31" s="278">
        <f t="shared" si="6"/>
        <v>0</v>
      </c>
      <c r="M31" s="262">
        <f t="shared" si="6"/>
        <v>0</v>
      </c>
      <c r="N31" s="279"/>
      <c r="O31" s="238">
        <f t="shared" si="7"/>
        <v>0</v>
      </c>
      <c r="P31" s="280">
        <f t="shared" si="7"/>
        <v>0</v>
      </c>
      <c r="Q31" s="230"/>
      <c r="R31" s="278">
        <f t="shared" si="8"/>
        <v>0</v>
      </c>
      <c r="S31" s="281">
        <f t="shared" si="8"/>
        <v>0</v>
      </c>
      <c r="T31" s="279"/>
      <c r="U31" s="238">
        <f t="shared" si="9"/>
        <v>0</v>
      </c>
      <c r="V31" s="280">
        <f t="shared" si="9"/>
        <v>0</v>
      </c>
      <c r="W31" s="230"/>
      <c r="X31" s="278">
        <f t="shared" si="10"/>
        <v>0</v>
      </c>
      <c r="Y31" s="239">
        <f t="shared" si="10"/>
        <v>0</v>
      </c>
      <c r="Z31" s="279"/>
      <c r="AA31" s="238">
        <f t="shared" si="11"/>
        <v>0</v>
      </c>
      <c r="AB31" s="236">
        <f t="shared" si="11"/>
        <v>0</v>
      </c>
      <c r="AC31" s="248">
        <f t="shared" si="11"/>
        <v>0</v>
      </c>
      <c r="AD31" s="244">
        <f t="shared" si="11"/>
        <v>0</v>
      </c>
    </row>
    <row r="32" spans="1:30" x14ac:dyDescent="0.2">
      <c r="A32" s="5"/>
      <c r="B32" s="43"/>
      <c r="C32" s="43" t="s">
        <v>210</v>
      </c>
      <c r="D32" s="88"/>
      <c r="E32" s="232"/>
      <c r="F32" s="278">
        <f t="shared" si="4"/>
        <v>0</v>
      </c>
      <c r="G32" s="262">
        <f t="shared" si="4"/>
        <v>0</v>
      </c>
      <c r="H32" s="279"/>
      <c r="I32" s="238">
        <f t="shared" si="5"/>
        <v>0</v>
      </c>
      <c r="J32" s="231">
        <f t="shared" si="5"/>
        <v>0</v>
      </c>
      <c r="K32" s="230"/>
      <c r="L32" s="278">
        <f t="shared" si="6"/>
        <v>0</v>
      </c>
      <c r="M32" s="262">
        <f t="shared" si="6"/>
        <v>0</v>
      </c>
      <c r="N32" s="279"/>
      <c r="O32" s="238">
        <f t="shared" si="7"/>
        <v>0</v>
      </c>
      <c r="P32" s="280">
        <f t="shared" si="7"/>
        <v>0</v>
      </c>
      <c r="Q32" s="230"/>
      <c r="R32" s="278">
        <f t="shared" si="8"/>
        <v>0</v>
      </c>
      <c r="S32" s="281">
        <f t="shared" si="8"/>
        <v>0</v>
      </c>
      <c r="T32" s="279"/>
      <c r="U32" s="238">
        <f t="shared" si="9"/>
        <v>0</v>
      </c>
      <c r="V32" s="280">
        <f t="shared" si="9"/>
        <v>0</v>
      </c>
      <c r="W32" s="230"/>
      <c r="X32" s="278">
        <f t="shared" si="10"/>
        <v>0</v>
      </c>
      <c r="Y32" s="239">
        <f t="shared" si="10"/>
        <v>0</v>
      </c>
      <c r="Z32" s="279"/>
      <c r="AA32" s="238">
        <f t="shared" si="11"/>
        <v>0</v>
      </c>
      <c r="AB32" s="236">
        <f t="shared" si="11"/>
        <v>0</v>
      </c>
      <c r="AC32" s="248">
        <f t="shared" si="11"/>
        <v>0</v>
      </c>
      <c r="AD32" s="244">
        <f t="shared" si="11"/>
        <v>0</v>
      </c>
    </row>
    <row r="33" spans="2:30" ht="15" x14ac:dyDescent="0.25">
      <c r="B33" s="100"/>
      <c r="C33" s="100" t="s">
        <v>94</v>
      </c>
      <c r="D33" s="101"/>
      <c r="E33" s="265"/>
      <c r="F33" s="282">
        <f>SUM(F29:F32)</f>
        <v>0</v>
      </c>
      <c r="G33" s="267">
        <f>SUM(G29:G32)</f>
        <v>0</v>
      </c>
      <c r="H33" s="283"/>
      <c r="I33" s="266">
        <f>SUM(I29:I32)</f>
        <v>0</v>
      </c>
      <c r="J33" s="269">
        <f>SUM(J29:J32)</f>
        <v>0</v>
      </c>
      <c r="K33" s="268"/>
      <c r="L33" s="282">
        <f>SUM(L29:L32)</f>
        <v>0</v>
      </c>
      <c r="M33" s="267">
        <f>SUM(M29:M32)</f>
        <v>0</v>
      </c>
      <c r="N33" s="283"/>
      <c r="O33" s="266">
        <f>SUM(O29:O32)</f>
        <v>0</v>
      </c>
      <c r="P33" s="284">
        <f>SUM(P29:P32)</f>
        <v>0</v>
      </c>
      <c r="Q33" s="268"/>
      <c r="R33" s="282">
        <f>SUM(R29:R32)</f>
        <v>0</v>
      </c>
      <c r="S33" s="285">
        <f>SUM(S29:S32)</f>
        <v>0</v>
      </c>
      <c r="T33" s="283"/>
      <c r="U33" s="266">
        <f>SUM(U29:U32)</f>
        <v>0</v>
      </c>
      <c r="V33" s="284">
        <f>SUM(V29:V32)</f>
        <v>0</v>
      </c>
      <c r="W33" s="268"/>
      <c r="X33" s="282">
        <f>SUM(X29:X32)</f>
        <v>0</v>
      </c>
      <c r="Y33" s="270">
        <f>SUM(Y29:Y32)</f>
        <v>0</v>
      </c>
      <c r="Z33" s="283"/>
      <c r="AA33" s="266">
        <f>SUM(AA29:AA32)</f>
        <v>0</v>
      </c>
      <c r="AB33" s="286">
        <f>SUM(AB29:AB32)</f>
        <v>0</v>
      </c>
      <c r="AC33" s="287">
        <f>SUM(AC29:AC32)</f>
        <v>0</v>
      </c>
      <c r="AD33" s="288">
        <f>SUM(AD29:AD32)</f>
        <v>0</v>
      </c>
    </row>
    <row r="34" spans="2:30" x14ac:dyDescent="0.2">
      <c r="E34" s="137"/>
      <c r="F34" s="138"/>
      <c r="G34" s="139"/>
      <c r="H34" s="137"/>
      <c r="I34" s="138"/>
      <c r="J34" s="139"/>
      <c r="K34" s="137"/>
      <c r="L34" s="138"/>
      <c r="M34" s="139"/>
      <c r="N34" s="137"/>
      <c r="O34" s="138"/>
      <c r="P34" s="139"/>
      <c r="Q34" s="137"/>
      <c r="R34" s="138"/>
      <c r="S34" s="139"/>
      <c r="T34" s="137"/>
      <c r="U34" s="138"/>
      <c r="V34" s="139"/>
      <c r="W34" s="137"/>
      <c r="X34" s="138"/>
      <c r="Y34" s="139"/>
      <c r="Z34" s="137"/>
      <c r="AA34" s="138"/>
      <c r="AB34" s="139"/>
    </row>
    <row r="35" spans="2:30" x14ac:dyDescent="0.2">
      <c r="C35" s="143" t="s">
        <v>15</v>
      </c>
      <c r="E35" s="289"/>
      <c r="F35" s="290"/>
      <c r="G35" s="291"/>
      <c r="H35" s="292"/>
      <c r="I35" s="293"/>
      <c r="J35" s="294"/>
      <c r="K35" s="292"/>
      <c r="L35" s="293"/>
      <c r="M35" s="294"/>
      <c r="N35" s="292"/>
      <c r="O35" s="293"/>
      <c r="P35" s="294"/>
      <c r="Q35" s="292"/>
      <c r="R35" s="293"/>
      <c r="S35" s="294"/>
      <c r="T35" s="292"/>
      <c r="U35" s="293"/>
      <c r="V35" s="294"/>
      <c r="W35" s="292"/>
      <c r="X35" s="293"/>
      <c r="Y35" s="294"/>
      <c r="Z35" s="289"/>
      <c r="AA35" s="290"/>
      <c r="AB35" s="291"/>
      <c r="AC35" s="295"/>
    </row>
    <row r="36" spans="2:30" ht="15" x14ac:dyDescent="0.25">
      <c r="E36" s="296" t="s">
        <v>16</v>
      </c>
      <c r="F36" s="297"/>
      <c r="G36" s="298"/>
      <c r="H36" s="299" t="s">
        <v>207</v>
      </c>
      <c r="I36" s="300"/>
      <c r="J36" s="301"/>
      <c r="K36" s="299" t="s">
        <v>208</v>
      </c>
      <c r="L36" s="300"/>
      <c r="M36" s="301"/>
      <c r="N36" s="302" t="s">
        <v>209</v>
      </c>
      <c r="O36" s="300"/>
      <c r="P36" s="301"/>
      <c r="Q36" s="299" t="s">
        <v>17</v>
      </c>
      <c r="R36" s="300"/>
      <c r="S36" s="301"/>
      <c r="T36" s="299" t="s">
        <v>0</v>
      </c>
      <c r="U36" s="300"/>
      <c r="V36" s="301"/>
      <c r="W36" s="299" t="s">
        <v>18</v>
      </c>
      <c r="X36" s="300"/>
      <c r="Y36" s="301"/>
      <c r="Z36" s="296" t="s">
        <v>19</v>
      </c>
      <c r="AA36" s="297"/>
      <c r="AB36" s="298"/>
      <c r="AD36" s="173"/>
    </row>
    <row r="37" spans="2:30" x14ac:dyDescent="0.2">
      <c r="E37" s="303" t="s">
        <v>20</v>
      </c>
      <c r="F37" s="297"/>
      <c r="G37" s="298"/>
      <c r="H37" s="304" t="s">
        <v>21</v>
      </c>
      <c r="I37" s="300"/>
      <c r="J37" s="301"/>
      <c r="K37" s="304" t="s">
        <v>22</v>
      </c>
      <c r="L37" s="300"/>
      <c r="M37" s="301"/>
      <c r="N37" s="304" t="s">
        <v>21</v>
      </c>
      <c r="O37" s="300"/>
      <c r="P37" s="301"/>
      <c r="Q37" s="304" t="s">
        <v>23</v>
      </c>
      <c r="R37" s="300"/>
      <c r="S37" s="301"/>
      <c r="T37" s="304" t="s">
        <v>24</v>
      </c>
      <c r="U37" s="300"/>
      <c r="V37" s="301"/>
      <c r="W37" s="304" t="s">
        <v>25</v>
      </c>
      <c r="X37" s="300"/>
      <c r="Y37" s="301"/>
      <c r="Z37" s="303" t="s">
        <v>26</v>
      </c>
      <c r="AA37" s="297"/>
      <c r="AB37" s="298"/>
    </row>
    <row r="38" spans="2:30" x14ac:dyDescent="0.2">
      <c r="E38" s="303" t="s">
        <v>27</v>
      </c>
      <c r="F38" s="297"/>
      <c r="G38" s="298"/>
      <c r="H38" s="304" t="s">
        <v>27</v>
      </c>
      <c r="I38" s="300"/>
      <c r="J38" s="301"/>
      <c r="K38" s="304" t="s">
        <v>27</v>
      </c>
      <c r="L38" s="300"/>
      <c r="M38" s="301"/>
      <c r="N38" s="304" t="s">
        <v>27</v>
      </c>
      <c r="O38" s="300"/>
      <c r="P38" s="301"/>
      <c r="Q38" s="304" t="s">
        <v>27</v>
      </c>
      <c r="R38" s="300"/>
      <c r="S38" s="301"/>
      <c r="T38" s="304" t="s">
        <v>27</v>
      </c>
      <c r="U38" s="300"/>
      <c r="V38" s="301"/>
      <c r="W38" s="304" t="s">
        <v>27</v>
      </c>
      <c r="X38" s="300"/>
      <c r="Y38" s="301"/>
      <c r="Z38" s="303" t="s">
        <v>27</v>
      </c>
      <c r="AA38" s="297"/>
      <c r="AB38" s="298"/>
    </row>
    <row r="39" spans="2:30" x14ac:dyDescent="0.2">
      <c r="E39" s="303"/>
      <c r="F39" s="297"/>
      <c r="G39" s="298"/>
      <c r="H39" s="304"/>
      <c r="I39" s="300"/>
      <c r="J39" s="301"/>
      <c r="K39" s="304"/>
      <c r="L39" s="300"/>
      <c r="M39" s="301"/>
      <c r="N39" s="304"/>
      <c r="O39" s="300"/>
      <c r="P39" s="301"/>
      <c r="Q39" s="304"/>
      <c r="R39" s="300"/>
      <c r="S39" s="301"/>
      <c r="T39" s="304"/>
      <c r="U39" s="300"/>
      <c r="V39" s="301"/>
      <c r="W39" s="304"/>
      <c r="X39" s="300"/>
      <c r="Y39" s="301"/>
      <c r="Z39" s="303"/>
      <c r="AA39" s="297"/>
      <c r="AB39" s="298"/>
    </row>
    <row r="40" spans="2:30" x14ac:dyDescent="0.2">
      <c r="E40" s="305" t="s">
        <v>28</v>
      </c>
      <c r="F40" s="306"/>
      <c r="G40" s="307"/>
      <c r="H40" s="308" t="s">
        <v>29</v>
      </c>
      <c r="I40" s="309"/>
      <c r="J40" s="310"/>
      <c r="K40" s="308" t="s">
        <v>30</v>
      </c>
      <c r="L40" s="309"/>
      <c r="M40" s="310"/>
      <c r="N40" s="308" t="s">
        <v>31</v>
      </c>
      <c r="O40" s="309"/>
      <c r="P40" s="310"/>
      <c r="Q40" s="308" t="s">
        <v>32</v>
      </c>
      <c r="R40" s="309"/>
      <c r="S40" s="310"/>
      <c r="T40" s="308" t="s">
        <v>33</v>
      </c>
      <c r="U40" s="309"/>
      <c r="V40" s="310"/>
      <c r="W40" s="308" t="s">
        <v>34</v>
      </c>
      <c r="X40" s="309"/>
      <c r="Y40" s="310"/>
      <c r="Z40" s="305" t="s">
        <v>35</v>
      </c>
      <c r="AA40" s="311"/>
      <c r="AB40" s="312"/>
    </row>
    <row r="41" spans="2:30" x14ac:dyDescent="0.2">
      <c r="E41" s="137"/>
      <c r="F41" s="138"/>
      <c r="G41" s="139"/>
      <c r="H41" s="137"/>
      <c r="I41" s="138"/>
      <c r="J41" s="139"/>
      <c r="K41" s="137"/>
      <c r="L41" s="138"/>
      <c r="M41" s="139"/>
      <c r="N41" s="137"/>
      <c r="O41" s="138"/>
      <c r="P41" s="139"/>
      <c r="Q41" s="137"/>
      <c r="R41" s="138"/>
      <c r="S41" s="139"/>
      <c r="T41" s="137"/>
      <c r="U41" s="138"/>
      <c r="V41" s="139"/>
      <c r="W41" s="137"/>
      <c r="X41" s="138"/>
      <c r="Y41" s="139"/>
      <c r="Z41" s="137"/>
      <c r="AA41" s="138"/>
      <c r="AB41" s="139"/>
    </row>
    <row r="42" spans="2:30" x14ac:dyDescent="0.2">
      <c r="C42" s="143" t="s">
        <v>36</v>
      </c>
      <c r="E42" s="599" t="s">
        <v>191</v>
      </c>
      <c r="F42" s="600"/>
      <c r="G42" s="601"/>
      <c r="H42" s="313" t="s">
        <v>165</v>
      </c>
      <c r="I42" s="314"/>
      <c r="J42" s="315"/>
      <c r="K42" s="596" t="s">
        <v>164</v>
      </c>
      <c r="L42" s="597"/>
      <c r="M42" s="598"/>
      <c r="N42" s="316"/>
      <c r="O42" s="317"/>
      <c r="P42" s="318"/>
      <c r="Q42" s="316"/>
      <c r="R42" s="317"/>
      <c r="S42" s="318"/>
      <c r="T42" s="316"/>
      <c r="U42" s="317"/>
      <c r="V42" s="318"/>
      <c r="W42" s="596" t="s">
        <v>162</v>
      </c>
      <c r="X42" s="597"/>
      <c r="Y42" s="598"/>
      <c r="Z42" s="316" t="s">
        <v>39</v>
      </c>
      <c r="AA42" s="317"/>
      <c r="AB42" s="318"/>
    </row>
    <row r="43" spans="2:30" x14ac:dyDescent="0.2">
      <c r="C43" s="23"/>
      <c r="E43" s="319"/>
      <c r="F43" s="320" t="s">
        <v>189</v>
      </c>
      <c r="G43" s="321"/>
      <c r="H43" s="319"/>
      <c r="I43" s="320" t="s">
        <v>189</v>
      </c>
      <c r="J43" s="321"/>
      <c r="K43" s="319"/>
      <c r="L43" s="320" t="s">
        <v>189</v>
      </c>
      <c r="M43" s="321"/>
      <c r="N43" s="177"/>
      <c r="O43" s="23"/>
      <c r="P43" s="178"/>
      <c r="Q43" s="177"/>
      <c r="R43" s="23"/>
      <c r="S43" s="178"/>
      <c r="T43" s="177"/>
      <c r="U43" s="23"/>
      <c r="V43" s="178"/>
      <c r="W43" s="593" t="s">
        <v>163</v>
      </c>
      <c r="X43" s="594"/>
      <c r="Y43" s="595"/>
      <c r="Z43" s="322" t="s">
        <v>185</v>
      </c>
      <c r="AA43" s="323"/>
      <c r="AB43" s="324"/>
    </row>
    <row r="44" spans="2:30" x14ac:dyDescent="0.2">
      <c r="C44" s="23"/>
      <c r="E44" s="325"/>
      <c r="F44" s="326" t="s">
        <v>190</v>
      </c>
      <c r="G44" s="327"/>
      <c r="H44" s="325"/>
      <c r="I44" s="326" t="s">
        <v>190</v>
      </c>
      <c r="J44" s="327"/>
      <c r="K44" s="325"/>
      <c r="L44" s="326" t="s">
        <v>190</v>
      </c>
      <c r="M44" s="327"/>
      <c r="N44" s="177"/>
      <c r="O44" s="23"/>
      <c r="P44" s="178"/>
      <c r="Q44" s="177"/>
      <c r="R44" s="23"/>
      <c r="S44" s="178"/>
      <c r="T44" s="177"/>
      <c r="U44" s="23"/>
      <c r="V44" s="178"/>
      <c r="W44" s="328"/>
      <c r="X44" s="329"/>
      <c r="Y44" s="330"/>
      <c r="Z44" s="319"/>
      <c r="AA44" s="320" t="s">
        <v>189</v>
      </c>
      <c r="AB44" s="321"/>
    </row>
    <row r="45" spans="2:30" x14ac:dyDescent="0.2">
      <c r="C45" s="23"/>
      <c r="D45" s="173"/>
      <c r="E45" s="185"/>
      <c r="F45" s="186"/>
      <c r="G45" s="187"/>
      <c r="H45" s="185"/>
      <c r="I45" s="186"/>
      <c r="J45" s="187"/>
      <c r="K45" s="185"/>
      <c r="L45" s="186"/>
      <c r="M45" s="187"/>
      <c r="N45" s="177"/>
      <c r="O45" s="23"/>
      <c r="P45" s="178"/>
      <c r="Q45" s="177"/>
      <c r="R45" s="23"/>
      <c r="S45" s="178"/>
      <c r="T45" s="177"/>
      <c r="U45" s="23"/>
      <c r="V45" s="178"/>
      <c r="W45" s="137"/>
      <c r="X45" s="138"/>
      <c r="Y45" s="139"/>
      <c r="Z45" s="325"/>
      <c r="AA45" s="326" t="s">
        <v>190</v>
      </c>
      <c r="AB45" s="327"/>
    </row>
    <row r="46" spans="2:30" x14ac:dyDescent="0.2">
      <c r="E46" s="137"/>
      <c r="F46" s="138"/>
      <c r="G46" s="139"/>
      <c r="H46" s="137"/>
      <c r="I46" s="138"/>
      <c r="J46" s="139"/>
      <c r="K46" s="137"/>
      <c r="L46" s="138"/>
      <c r="M46" s="139"/>
      <c r="N46" s="137"/>
      <c r="O46" s="138"/>
      <c r="P46" s="139"/>
      <c r="Q46" s="137"/>
      <c r="R46" s="138"/>
      <c r="S46" s="139"/>
      <c r="T46" s="137"/>
      <c r="U46" s="138"/>
      <c r="V46" s="139"/>
      <c r="W46" s="137"/>
      <c r="X46" s="138"/>
      <c r="Y46" s="139"/>
      <c r="Z46" s="177"/>
      <c r="AA46" s="23"/>
      <c r="AB46" s="178"/>
    </row>
    <row r="47" spans="2:30" ht="15" thickBot="1" x14ac:dyDescent="0.25">
      <c r="C47" s="143" t="s">
        <v>37</v>
      </c>
      <c r="E47" s="590" t="s">
        <v>38</v>
      </c>
      <c r="F47" s="591"/>
      <c r="G47" s="592"/>
      <c r="H47" s="590" t="s">
        <v>38</v>
      </c>
      <c r="I47" s="591"/>
      <c r="J47" s="592"/>
      <c r="K47" s="590" t="s">
        <v>38</v>
      </c>
      <c r="L47" s="591"/>
      <c r="M47" s="592"/>
      <c r="N47" s="590" t="s">
        <v>38</v>
      </c>
      <c r="O47" s="591"/>
      <c r="P47" s="592"/>
      <c r="Q47" s="590" t="s">
        <v>38</v>
      </c>
      <c r="R47" s="591"/>
      <c r="S47" s="592"/>
      <c r="T47" s="590" t="s">
        <v>38</v>
      </c>
      <c r="U47" s="591"/>
      <c r="V47" s="592"/>
      <c r="W47" s="590" t="s">
        <v>38</v>
      </c>
      <c r="X47" s="591"/>
      <c r="Y47" s="592"/>
      <c r="Z47" s="590" t="s">
        <v>38</v>
      </c>
      <c r="AA47" s="591"/>
      <c r="AB47" s="592"/>
    </row>
    <row r="51" spans="3:3" x14ac:dyDescent="0.2">
      <c r="C51" s="18" t="s">
        <v>169</v>
      </c>
    </row>
    <row r="52" spans="3:3" x14ac:dyDescent="0.2">
      <c r="C52" s="18" t="s">
        <v>194</v>
      </c>
    </row>
    <row r="53" spans="3:3" x14ac:dyDescent="0.2">
      <c r="C53" s="18" t="s">
        <v>195</v>
      </c>
    </row>
    <row r="54" spans="3:3" x14ac:dyDescent="0.2">
      <c r="C54" s="18" t="s">
        <v>170</v>
      </c>
    </row>
    <row r="55" spans="3:3" x14ac:dyDescent="0.2">
      <c r="C55" s="18" t="s">
        <v>171</v>
      </c>
    </row>
    <row r="56" spans="3:3" x14ac:dyDescent="0.2">
      <c r="C56" s="18" t="s">
        <v>172</v>
      </c>
    </row>
    <row r="57" spans="3:3" x14ac:dyDescent="0.2">
      <c r="C57" s="18" t="s">
        <v>173</v>
      </c>
    </row>
    <row r="58" spans="3:3" x14ac:dyDescent="0.2">
      <c r="C58" s="18" t="s">
        <v>214</v>
      </c>
    </row>
  </sheetData>
  <sheetProtection algorithmName="SHA-512" hashValue="BU3vAbjsY424iIhsyq7rTxpRs3Pf86kzbRlAKZxjGmivCa0KBqtDnO53XrKPPr5dMwZOm2Egprbw52HVElc+Tg==" saltValue="1EdWayUCU4DkOsghFHu0tQ==" spinCount="100000" sheet="1" objects="1" scenarios="1" selectLockedCells="1"/>
  <mergeCells count="14">
    <mergeCell ref="B5:C5"/>
    <mergeCell ref="B6:C6"/>
    <mergeCell ref="Z47:AB47"/>
    <mergeCell ref="W43:Y43"/>
    <mergeCell ref="W42:Y42"/>
    <mergeCell ref="E42:G42"/>
    <mergeCell ref="K42:M42"/>
    <mergeCell ref="E47:G47"/>
    <mergeCell ref="H47:J47"/>
    <mergeCell ref="K47:M47"/>
    <mergeCell ref="N47:P47"/>
    <mergeCell ref="Q47:S47"/>
    <mergeCell ref="T47:V47"/>
    <mergeCell ref="W47:Y47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3CF2-0474-411A-B442-B51E09373666}">
  <dimension ref="A1:X57"/>
  <sheetViews>
    <sheetView zoomScale="90" zoomScaleNormal="90" workbookViewId="0">
      <selection activeCell="F10" sqref="F10"/>
    </sheetView>
  </sheetViews>
  <sheetFormatPr baseColWidth="10" defaultRowHeight="14.25" x14ac:dyDescent="0.2"/>
  <cols>
    <col min="1" max="1" width="13.5" style="18" customWidth="1"/>
    <col min="2" max="2" width="6.75" style="18" customWidth="1"/>
    <col min="3" max="3" width="62.125" style="18" customWidth="1"/>
    <col min="4" max="4" width="9.875" style="18" customWidth="1"/>
    <col min="5" max="5" width="11" style="18"/>
    <col min="6" max="6" width="11.375" style="18" bestFit="1" customWidth="1"/>
    <col min="7" max="7" width="12.375" style="18" bestFit="1" customWidth="1"/>
    <col min="8" max="8" width="11" style="18"/>
    <col min="9" max="9" width="11.375" style="18" bestFit="1" customWidth="1"/>
    <col min="10" max="11" width="11" style="18"/>
    <col min="12" max="13" width="11.375" style="18" bestFit="1" customWidth="1"/>
    <col min="14" max="14" width="11" style="18"/>
    <col min="15" max="15" width="12.375" style="18" bestFit="1" customWidth="1"/>
    <col min="16" max="16" width="11.375" style="18" bestFit="1" customWidth="1"/>
    <col min="17" max="17" width="11" style="18"/>
    <col min="18" max="19" width="11.375" style="18" bestFit="1" customWidth="1"/>
    <col min="20" max="21" width="11" style="18"/>
    <col min="22" max="22" width="11.375" style="18" bestFit="1" customWidth="1"/>
    <col min="23" max="16384" width="11" style="18"/>
  </cols>
  <sheetData>
    <row r="1" spans="1:24" ht="20.25" x14ac:dyDescent="0.3">
      <c r="A1" s="205" t="str">
        <f>'Los 1 Waren'!A1</f>
        <v>Winterdienstleistungen an Schulen und Verwaltungsgebäuden im Landkreis Mecklenburgische Seenplatte</v>
      </c>
      <c r="B1" s="205"/>
      <c r="C1" s="205"/>
      <c r="D1" s="205"/>
      <c r="E1" s="331"/>
      <c r="J1" s="18" t="str">
        <f>'Los 1 Waren'!K1</f>
        <v>Stand: 07.05.2026</v>
      </c>
    </row>
    <row r="2" spans="1:24" ht="15.75" x14ac:dyDescent="0.25">
      <c r="A2" s="19" t="str">
        <f>'Los 1 Waren'!A2</f>
        <v>Vergabenummer: 10.71.500.1010-035</v>
      </c>
      <c r="B2" s="19"/>
      <c r="C2" s="19"/>
      <c r="D2" s="206"/>
    </row>
    <row r="3" spans="1:24" ht="15.75" x14ac:dyDescent="0.25">
      <c r="A3" s="19" t="s">
        <v>200</v>
      </c>
      <c r="B3" s="19" t="s">
        <v>201</v>
      </c>
      <c r="C3" s="19" t="s">
        <v>133</v>
      </c>
      <c r="D3" s="206"/>
    </row>
    <row r="4" spans="1:24" x14ac:dyDescent="0.2">
      <c r="J4" s="21"/>
      <c r="M4" s="21"/>
      <c r="P4" s="21"/>
      <c r="S4" s="21"/>
      <c r="V4" s="21"/>
      <c r="X4" s="21"/>
    </row>
    <row r="5" spans="1:24" x14ac:dyDescent="0.2">
      <c r="A5" s="18" t="s">
        <v>205</v>
      </c>
      <c r="B5" s="588"/>
      <c r="C5" s="588"/>
      <c r="J5" s="21"/>
      <c r="M5" s="21"/>
      <c r="P5" s="21"/>
      <c r="S5" s="21"/>
      <c r="V5" s="21"/>
      <c r="X5" s="21"/>
    </row>
    <row r="6" spans="1:24" x14ac:dyDescent="0.2">
      <c r="A6" s="18" t="s">
        <v>206</v>
      </c>
      <c r="B6" s="588"/>
      <c r="C6" s="588"/>
      <c r="J6" s="21"/>
      <c r="M6" s="21"/>
      <c r="P6" s="21"/>
      <c r="S6" s="21"/>
      <c r="V6" s="21"/>
      <c r="X6" s="21"/>
    </row>
    <row r="7" spans="1:24" x14ac:dyDescent="0.2">
      <c r="G7" s="21"/>
      <c r="J7" s="21"/>
      <c r="M7" s="21"/>
      <c r="P7" s="21"/>
      <c r="S7" s="21"/>
      <c r="V7" s="21"/>
      <c r="X7" s="21"/>
    </row>
    <row r="8" spans="1:24" ht="15.75" thickBot="1" x14ac:dyDescent="0.3">
      <c r="A8" s="22" t="s">
        <v>53</v>
      </c>
      <c r="B8" s="23"/>
      <c r="G8" s="21"/>
      <c r="J8" s="21"/>
      <c r="M8" s="21"/>
      <c r="P8" s="21"/>
      <c r="S8" s="21"/>
      <c r="V8" s="21"/>
      <c r="W8" s="208" t="s">
        <v>48</v>
      </c>
      <c r="X8" s="209" t="s">
        <v>48</v>
      </c>
    </row>
    <row r="9" spans="1:24" ht="15" x14ac:dyDescent="0.25">
      <c r="A9" s="25" t="s">
        <v>54</v>
      </c>
      <c r="B9" s="26" t="s">
        <v>143</v>
      </c>
      <c r="C9" s="26" t="s">
        <v>2</v>
      </c>
      <c r="D9" s="27" t="s">
        <v>3</v>
      </c>
      <c r="E9" s="28" t="s">
        <v>4</v>
      </c>
      <c r="F9" s="29" t="s">
        <v>5</v>
      </c>
      <c r="G9" s="30" t="s">
        <v>6</v>
      </c>
      <c r="H9" s="28" t="s">
        <v>4</v>
      </c>
      <c r="I9" s="29" t="s">
        <v>5</v>
      </c>
      <c r="J9" s="30" t="s">
        <v>6</v>
      </c>
      <c r="K9" s="28" t="s">
        <v>4</v>
      </c>
      <c r="L9" s="29" t="s">
        <v>5</v>
      </c>
      <c r="M9" s="30" t="s">
        <v>6</v>
      </c>
      <c r="N9" s="28" t="s">
        <v>4</v>
      </c>
      <c r="O9" s="29" t="s">
        <v>5</v>
      </c>
      <c r="P9" s="30" t="s">
        <v>6</v>
      </c>
      <c r="Q9" s="28" t="s">
        <v>4</v>
      </c>
      <c r="R9" s="29" t="s">
        <v>5</v>
      </c>
      <c r="S9" s="30" t="s">
        <v>6</v>
      </c>
      <c r="T9" s="28" t="s">
        <v>4</v>
      </c>
      <c r="U9" s="29" t="s">
        <v>5</v>
      </c>
      <c r="V9" s="30" t="s">
        <v>6</v>
      </c>
      <c r="W9" s="332" t="s">
        <v>42</v>
      </c>
      <c r="X9" s="332" t="s">
        <v>43</v>
      </c>
    </row>
    <row r="10" spans="1:24" x14ac:dyDescent="0.2">
      <c r="B10" s="32" t="s">
        <v>144</v>
      </c>
      <c r="C10" s="33" t="s">
        <v>7</v>
      </c>
      <c r="D10" s="34" t="s">
        <v>8</v>
      </c>
      <c r="E10" s="333">
        <v>100.5</v>
      </c>
      <c r="F10" s="2"/>
      <c r="G10" s="334">
        <f>F10*6</f>
        <v>0</v>
      </c>
      <c r="H10" s="335">
        <v>100.05</v>
      </c>
      <c r="I10" s="2"/>
      <c r="J10" s="334">
        <f>I10*6</f>
        <v>0</v>
      </c>
      <c r="K10" s="336">
        <v>365.93</v>
      </c>
      <c r="L10" s="2"/>
      <c r="M10" s="334">
        <f>L10*6</f>
        <v>0</v>
      </c>
      <c r="N10" s="336">
        <v>352.5</v>
      </c>
      <c r="O10" s="2"/>
      <c r="P10" s="334">
        <f>O10*6</f>
        <v>0</v>
      </c>
      <c r="Q10" s="336">
        <v>2072</v>
      </c>
      <c r="R10" s="2"/>
      <c r="S10" s="334">
        <f>R10*6</f>
        <v>0</v>
      </c>
      <c r="T10" s="336">
        <v>1092.08</v>
      </c>
      <c r="U10" s="2"/>
      <c r="V10" s="334">
        <f>U10*6</f>
        <v>0</v>
      </c>
      <c r="W10" s="337">
        <f t="shared" ref="W10:X26" si="0">F10+I10+L10+O10+R10+U10</f>
        <v>0</v>
      </c>
      <c r="X10" s="338">
        <f>V10+S10+P10+M10+J10+G10</f>
        <v>0</v>
      </c>
    </row>
    <row r="11" spans="1:24" x14ac:dyDescent="0.2">
      <c r="B11" s="32" t="s">
        <v>145</v>
      </c>
      <c r="C11" s="43" t="s">
        <v>181</v>
      </c>
      <c r="D11" s="44" t="s">
        <v>9</v>
      </c>
      <c r="E11" s="339">
        <v>100.5</v>
      </c>
      <c r="F11" s="1"/>
      <c r="G11" s="340">
        <f>F11*7</f>
        <v>0</v>
      </c>
      <c r="H11" s="341">
        <v>100.05</v>
      </c>
      <c r="I11" s="1"/>
      <c r="J11" s="340">
        <f>I11*7</f>
        <v>0</v>
      </c>
      <c r="K11" s="342">
        <v>145.35</v>
      </c>
      <c r="L11" s="1"/>
      <c r="M11" s="340">
        <f>L11*7</f>
        <v>0</v>
      </c>
      <c r="N11" s="342">
        <v>352.5</v>
      </c>
      <c r="O11" s="1"/>
      <c r="P11" s="340">
        <f>O11*7</f>
        <v>0</v>
      </c>
      <c r="Q11" s="342">
        <v>153</v>
      </c>
      <c r="R11" s="1"/>
      <c r="S11" s="340">
        <f>R11*7</f>
        <v>0</v>
      </c>
      <c r="T11" s="342">
        <v>60</v>
      </c>
      <c r="U11" s="1"/>
      <c r="V11" s="340">
        <f>U11*7</f>
        <v>0</v>
      </c>
      <c r="W11" s="343">
        <f t="shared" si="0"/>
        <v>0</v>
      </c>
      <c r="X11" s="344">
        <f>V11+S11+P11+M11+J11+G11</f>
        <v>0</v>
      </c>
    </row>
    <row r="12" spans="1:24" x14ac:dyDescent="0.2">
      <c r="B12" s="32" t="s">
        <v>146</v>
      </c>
      <c r="C12" s="43" t="s">
        <v>182</v>
      </c>
      <c r="D12" s="44" t="s">
        <v>10</v>
      </c>
      <c r="E12" s="339">
        <v>100.5</v>
      </c>
      <c r="F12" s="1"/>
      <c r="G12" s="340">
        <f>F12*8</f>
        <v>0</v>
      </c>
      <c r="H12" s="341">
        <v>100.05</v>
      </c>
      <c r="I12" s="1"/>
      <c r="J12" s="340">
        <f>I12*8</f>
        <v>0</v>
      </c>
      <c r="K12" s="342">
        <v>145.35</v>
      </c>
      <c r="L12" s="1"/>
      <c r="M12" s="340">
        <f>L12*8</f>
        <v>0</v>
      </c>
      <c r="N12" s="342">
        <v>352.5</v>
      </c>
      <c r="O12" s="1"/>
      <c r="P12" s="340">
        <f>O12*8</f>
        <v>0</v>
      </c>
      <c r="Q12" s="342">
        <v>153</v>
      </c>
      <c r="R12" s="1"/>
      <c r="S12" s="340">
        <f>R12*8</f>
        <v>0</v>
      </c>
      <c r="T12" s="342">
        <v>60</v>
      </c>
      <c r="U12" s="1"/>
      <c r="V12" s="340">
        <f>U12*8</f>
        <v>0</v>
      </c>
      <c r="W12" s="343">
        <f t="shared" si="0"/>
        <v>0</v>
      </c>
      <c r="X12" s="344">
        <f>V12+S12+P12+M12+J12+G12</f>
        <v>0</v>
      </c>
    </row>
    <row r="13" spans="1:24" x14ac:dyDescent="0.2">
      <c r="B13" s="32" t="s">
        <v>159</v>
      </c>
      <c r="C13" s="43" t="s">
        <v>179</v>
      </c>
      <c r="D13" s="44" t="s">
        <v>9</v>
      </c>
      <c r="E13" s="342"/>
      <c r="F13" s="345"/>
      <c r="G13" s="340"/>
      <c r="H13" s="342"/>
      <c r="I13" s="345"/>
      <c r="J13" s="340"/>
      <c r="K13" s="342"/>
      <c r="L13" s="346"/>
      <c r="M13" s="340"/>
      <c r="N13" s="342"/>
      <c r="O13" s="345"/>
      <c r="P13" s="340"/>
      <c r="Q13" s="342">
        <v>24</v>
      </c>
      <c r="R13" s="1"/>
      <c r="S13" s="340">
        <f>R13*7</f>
        <v>0</v>
      </c>
      <c r="T13" s="342">
        <v>121.25</v>
      </c>
      <c r="U13" s="1"/>
      <c r="V13" s="340">
        <f>U13*7</f>
        <v>0</v>
      </c>
      <c r="W13" s="343">
        <f>L13+R13+U13</f>
        <v>0</v>
      </c>
      <c r="X13" s="344">
        <f>M13+S13+V13</f>
        <v>0</v>
      </c>
    </row>
    <row r="14" spans="1:24" x14ac:dyDescent="0.2">
      <c r="B14" s="32" t="s">
        <v>147</v>
      </c>
      <c r="C14" s="43" t="s">
        <v>180</v>
      </c>
      <c r="D14" s="44" t="s">
        <v>10</v>
      </c>
      <c r="E14" s="342"/>
      <c r="F14" s="345"/>
      <c r="G14" s="340"/>
      <c r="H14" s="342"/>
      <c r="I14" s="345"/>
      <c r="J14" s="340"/>
      <c r="K14" s="342"/>
      <c r="L14" s="346"/>
      <c r="M14" s="340"/>
      <c r="N14" s="342"/>
      <c r="O14" s="345"/>
      <c r="P14" s="340"/>
      <c r="Q14" s="342">
        <v>24</v>
      </c>
      <c r="R14" s="1"/>
      <c r="S14" s="340">
        <f>R14*8</f>
        <v>0</v>
      </c>
      <c r="T14" s="342">
        <v>121.25</v>
      </c>
      <c r="U14" s="1"/>
      <c r="V14" s="340">
        <f>U14*8</f>
        <v>0</v>
      </c>
      <c r="W14" s="343">
        <f>L14+R14+U14</f>
        <v>0</v>
      </c>
      <c r="X14" s="344">
        <f>M14+S14+V14</f>
        <v>0</v>
      </c>
    </row>
    <row r="15" spans="1:24" x14ac:dyDescent="0.2">
      <c r="B15" s="32" t="s">
        <v>148</v>
      </c>
      <c r="C15" s="43" t="s">
        <v>211</v>
      </c>
      <c r="D15" s="44" t="s">
        <v>9</v>
      </c>
      <c r="E15" s="347"/>
      <c r="F15" s="345"/>
      <c r="G15" s="340"/>
      <c r="H15" s="342"/>
      <c r="I15" s="345"/>
      <c r="J15" s="340"/>
      <c r="K15" s="342"/>
      <c r="L15" s="345"/>
      <c r="M15" s="340"/>
      <c r="N15" s="342"/>
      <c r="O15" s="345"/>
      <c r="P15" s="340"/>
      <c r="Q15" s="342"/>
      <c r="R15" s="345"/>
      <c r="S15" s="340"/>
      <c r="T15" s="342"/>
      <c r="U15" s="345"/>
      <c r="V15" s="340"/>
      <c r="W15" s="343"/>
      <c r="X15" s="344"/>
    </row>
    <row r="16" spans="1:24" x14ac:dyDescent="0.2">
      <c r="B16" s="32" t="s">
        <v>149</v>
      </c>
      <c r="C16" s="43" t="s">
        <v>183</v>
      </c>
      <c r="D16" s="44" t="s">
        <v>10</v>
      </c>
      <c r="E16" s="347"/>
      <c r="F16" s="345"/>
      <c r="G16" s="340"/>
      <c r="H16" s="342"/>
      <c r="I16" s="345"/>
      <c r="J16" s="340"/>
      <c r="K16" s="342"/>
      <c r="L16" s="345"/>
      <c r="M16" s="340"/>
      <c r="N16" s="342"/>
      <c r="O16" s="345"/>
      <c r="P16" s="340"/>
      <c r="Q16" s="342"/>
      <c r="R16" s="345"/>
      <c r="S16" s="340"/>
      <c r="T16" s="342"/>
      <c r="U16" s="345"/>
      <c r="V16" s="340"/>
      <c r="W16" s="343"/>
      <c r="X16" s="344"/>
    </row>
    <row r="17" spans="1:24" x14ac:dyDescent="0.2">
      <c r="B17" s="32" t="s">
        <v>150</v>
      </c>
      <c r="C17" s="43" t="s">
        <v>212</v>
      </c>
      <c r="D17" s="44" t="s">
        <v>9</v>
      </c>
      <c r="E17" s="342"/>
      <c r="F17" s="345"/>
      <c r="G17" s="340"/>
      <c r="H17" s="342"/>
      <c r="I17" s="345"/>
      <c r="J17" s="340"/>
      <c r="K17" s="342">
        <v>220.58</v>
      </c>
      <c r="L17" s="1"/>
      <c r="M17" s="340">
        <f>L17*7</f>
        <v>0</v>
      </c>
      <c r="N17" s="342"/>
      <c r="O17" s="345"/>
      <c r="P17" s="340"/>
      <c r="Q17" s="342">
        <v>1895</v>
      </c>
      <c r="R17" s="1"/>
      <c r="S17" s="340">
        <f>R17*7</f>
        <v>0</v>
      </c>
      <c r="T17" s="342">
        <v>910.83</v>
      </c>
      <c r="U17" s="1"/>
      <c r="V17" s="340">
        <f>U17*7</f>
        <v>0</v>
      </c>
      <c r="W17" s="343">
        <f t="shared" ref="W17:W19" si="1">L17+R17+U17</f>
        <v>0</v>
      </c>
      <c r="X17" s="344">
        <f>V17+S17+M17</f>
        <v>0</v>
      </c>
    </row>
    <row r="18" spans="1:24" x14ac:dyDescent="0.2">
      <c r="B18" s="32" t="s">
        <v>151</v>
      </c>
      <c r="C18" s="43" t="s">
        <v>184</v>
      </c>
      <c r="D18" s="44" t="s">
        <v>10</v>
      </c>
      <c r="E18" s="342"/>
      <c r="F18" s="345"/>
      <c r="G18" s="340"/>
      <c r="H18" s="342"/>
      <c r="I18" s="345"/>
      <c r="J18" s="340"/>
      <c r="K18" s="342">
        <v>220.58</v>
      </c>
      <c r="L18" s="1"/>
      <c r="M18" s="340">
        <f>L18*8</f>
        <v>0</v>
      </c>
      <c r="N18" s="342"/>
      <c r="O18" s="345"/>
      <c r="P18" s="340"/>
      <c r="Q18" s="342">
        <v>1895</v>
      </c>
      <c r="R18" s="1"/>
      <c r="S18" s="340">
        <f>R18*8</f>
        <v>0</v>
      </c>
      <c r="T18" s="342">
        <v>910.83</v>
      </c>
      <c r="U18" s="1"/>
      <c r="V18" s="340">
        <f>U18*8</f>
        <v>0</v>
      </c>
      <c r="W18" s="343">
        <f t="shared" si="1"/>
        <v>0</v>
      </c>
      <c r="X18" s="344">
        <f>V18+S18+M18</f>
        <v>0</v>
      </c>
    </row>
    <row r="19" spans="1:24" x14ac:dyDescent="0.2">
      <c r="B19" s="32" t="s">
        <v>152</v>
      </c>
      <c r="C19" s="43" t="s">
        <v>175</v>
      </c>
      <c r="D19" s="44" t="s">
        <v>9</v>
      </c>
      <c r="E19" s="342"/>
      <c r="F19" s="345"/>
      <c r="G19" s="340"/>
      <c r="H19" s="342"/>
      <c r="I19" s="345"/>
      <c r="J19" s="340"/>
      <c r="K19" s="342">
        <v>220.58</v>
      </c>
      <c r="L19" s="1"/>
      <c r="M19" s="340">
        <f>L19*7</f>
        <v>0</v>
      </c>
      <c r="N19" s="342"/>
      <c r="O19" s="345"/>
      <c r="P19" s="340"/>
      <c r="Q19" s="342">
        <v>735</v>
      </c>
      <c r="R19" s="1"/>
      <c r="S19" s="340">
        <f>R19*7</f>
        <v>0</v>
      </c>
      <c r="T19" s="342">
        <v>252.57</v>
      </c>
      <c r="U19" s="1"/>
      <c r="V19" s="340">
        <f>U19*7</f>
        <v>0</v>
      </c>
      <c r="W19" s="343">
        <f t="shared" si="1"/>
        <v>0</v>
      </c>
      <c r="X19" s="344">
        <f>V19+S19+M19</f>
        <v>0</v>
      </c>
    </row>
    <row r="20" spans="1:24" x14ac:dyDescent="0.2">
      <c r="B20" s="32" t="s">
        <v>153</v>
      </c>
      <c r="C20" s="43" t="s">
        <v>177</v>
      </c>
      <c r="D20" s="44" t="s">
        <v>9</v>
      </c>
      <c r="E20" s="347"/>
      <c r="F20" s="345"/>
      <c r="G20" s="340"/>
      <c r="H20" s="342"/>
      <c r="I20" s="345"/>
      <c r="J20" s="340"/>
      <c r="K20" s="342"/>
      <c r="L20" s="345"/>
      <c r="M20" s="340"/>
      <c r="N20" s="342"/>
      <c r="O20" s="345"/>
      <c r="P20" s="340"/>
      <c r="Q20" s="342"/>
      <c r="R20" s="345"/>
      <c r="S20" s="340"/>
      <c r="T20" s="342"/>
      <c r="U20" s="345"/>
      <c r="V20" s="340"/>
      <c r="W20" s="343"/>
      <c r="X20" s="344"/>
    </row>
    <row r="21" spans="1:24" x14ac:dyDescent="0.2">
      <c r="B21" s="32" t="s">
        <v>154</v>
      </c>
      <c r="C21" s="43" t="s">
        <v>178</v>
      </c>
      <c r="D21" s="44" t="s">
        <v>10</v>
      </c>
      <c r="E21" s="347"/>
      <c r="F21" s="345"/>
      <c r="G21" s="340"/>
      <c r="H21" s="342"/>
      <c r="I21" s="345"/>
      <c r="J21" s="340"/>
      <c r="K21" s="342"/>
      <c r="L21" s="345"/>
      <c r="M21" s="340"/>
      <c r="N21" s="342"/>
      <c r="O21" s="345"/>
      <c r="P21" s="340"/>
      <c r="Q21" s="342"/>
      <c r="R21" s="345"/>
      <c r="S21" s="340"/>
      <c r="T21" s="342"/>
      <c r="U21" s="345"/>
      <c r="V21" s="340"/>
      <c r="W21" s="343"/>
      <c r="X21" s="344"/>
    </row>
    <row r="22" spans="1:24" ht="15" x14ac:dyDescent="0.25">
      <c r="B22" s="32"/>
      <c r="C22" s="62" t="s">
        <v>176</v>
      </c>
      <c r="D22" s="44"/>
      <c r="E22" s="347"/>
      <c r="F22" s="345"/>
      <c r="G22" s="340"/>
      <c r="H22" s="342"/>
      <c r="I22" s="345"/>
      <c r="J22" s="340"/>
      <c r="K22" s="342"/>
      <c r="L22" s="345"/>
      <c r="M22" s="340"/>
      <c r="N22" s="342"/>
      <c r="O22" s="345"/>
      <c r="P22" s="340"/>
      <c r="Q22" s="342"/>
      <c r="R22" s="345"/>
      <c r="S22" s="340"/>
      <c r="T22" s="342"/>
      <c r="U22" s="345"/>
      <c r="V22" s="340"/>
      <c r="W22" s="343"/>
      <c r="X22" s="344"/>
    </row>
    <row r="23" spans="1:24" x14ac:dyDescent="0.2">
      <c r="B23" s="32" t="s">
        <v>155</v>
      </c>
      <c r="C23" s="43" t="s">
        <v>213</v>
      </c>
      <c r="D23" s="44" t="s">
        <v>11</v>
      </c>
      <c r="E23" s="347"/>
      <c r="F23" s="1"/>
      <c r="G23" s="340">
        <f>F23</f>
        <v>0</v>
      </c>
      <c r="H23" s="342"/>
      <c r="I23" s="1"/>
      <c r="J23" s="340">
        <f>I23</f>
        <v>0</v>
      </c>
      <c r="K23" s="342"/>
      <c r="L23" s="1"/>
      <c r="M23" s="340">
        <f>L23</f>
        <v>0</v>
      </c>
      <c r="N23" s="342"/>
      <c r="O23" s="1"/>
      <c r="P23" s="340">
        <f>O23</f>
        <v>0</v>
      </c>
      <c r="Q23" s="342"/>
      <c r="R23" s="1"/>
      <c r="S23" s="340">
        <f>R23</f>
        <v>0</v>
      </c>
      <c r="T23" s="342"/>
      <c r="U23" s="1"/>
      <c r="V23" s="340">
        <f>U23</f>
        <v>0</v>
      </c>
      <c r="W23" s="343">
        <f t="shared" si="0"/>
        <v>0</v>
      </c>
      <c r="X23" s="344">
        <f t="shared" si="0"/>
        <v>0</v>
      </c>
    </row>
    <row r="24" spans="1:24" x14ac:dyDescent="0.2">
      <c r="B24" s="32" t="s">
        <v>156</v>
      </c>
      <c r="C24" s="43" t="s">
        <v>12</v>
      </c>
      <c r="D24" s="44" t="s">
        <v>11</v>
      </c>
      <c r="E24" s="347"/>
      <c r="F24" s="1"/>
      <c r="G24" s="340">
        <f>F24</f>
        <v>0</v>
      </c>
      <c r="H24" s="342"/>
      <c r="I24" s="1"/>
      <c r="J24" s="340">
        <f>I24</f>
        <v>0</v>
      </c>
      <c r="K24" s="342"/>
      <c r="L24" s="1"/>
      <c r="M24" s="340">
        <f>L24</f>
        <v>0</v>
      </c>
      <c r="N24" s="342"/>
      <c r="O24" s="1"/>
      <c r="P24" s="340">
        <f>O24</f>
        <v>0</v>
      </c>
      <c r="Q24" s="342"/>
      <c r="R24" s="1"/>
      <c r="S24" s="340">
        <f>R24</f>
        <v>0</v>
      </c>
      <c r="T24" s="342"/>
      <c r="U24" s="1"/>
      <c r="V24" s="340">
        <f>U24</f>
        <v>0</v>
      </c>
      <c r="W24" s="343">
        <f t="shared" si="0"/>
        <v>0</v>
      </c>
      <c r="X24" s="344">
        <f t="shared" si="0"/>
        <v>0</v>
      </c>
    </row>
    <row r="25" spans="1:24" x14ac:dyDescent="0.2">
      <c r="B25" s="32" t="s">
        <v>157</v>
      </c>
      <c r="C25" s="43" t="s">
        <v>13</v>
      </c>
      <c r="D25" s="44" t="s">
        <v>11</v>
      </c>
      <c r="E25" s="347"/>
      <c r="F25" s="1"/>
      <c r="G25" s="340">
        <f>F25</f>
        <v>0</v>
      </c>
      <c r="H25" s="342"/>
      <c r="I25" s="1"/>
      <c r="J25" s="340">
        <f>I25</f>
        <v>0</v>
      </c>
      <c r="K25" s="342"/>
      <c r="L25" s="1"/>
      <c r="M25" s="340">
        <f>L25</f>
        <v>0</v>
      </c>
      <c r="N25" s="342"/>
      <c r="O25" s="1"/>
      <c r="P25" s="340">
        <f>O25</f>
        <v>0</v>
      </c>
      <c r="Q25" s="342"/>
      <c r="R25" s="1"/>
      <c r="S25" s="340">
        <f>R25</f>
        <v>0</v>
      </c>
      <c r="T25" s="342"/>
      <c r="U25" s="1"/>
      <c r="V25" s="340">
        <f>U25</f>
        <v>0</v>
      </c>
      <c r="W25" s="343">
        <f t="shared" si="0"/>
        <v>0</v>
      </c>
      <c r="X25" s="344">
        <f t="shared" si="0"/>
        <v>0</v>
      </c>
    </row>
    <row r="26" spans="1:24" x14ac:dyDescent="0.2">
      <c r="B26" s="32" t="s">
        <v>158</v>
      </c>
      <c r="C26" s="43" t="s">
        <v>14</v>
      </c>
      <c r="D26" s="44" t="s">
        <v>11</v>
      </c>
      <c r="E26" s="348"/>
      <c r="F26" s="3"/>
      <c r="G26" s="349">
        <f>F26</f>
        <v>0</v>
      </c>
      <c r="H26" s="350"/>
      <c r="I26" s="3"/>
      <c r="J26" s="349">
        <f>I26</f>
        <v>0</v>
      </c>
      <c r="K26" s="350"/>
      <c r="L26" s="3"/>
      <c r="M26" s="349">
        <f>L26</f>
        <v>0</v>
      </c>
      <c r="N26" s="350"/>
      <c r="O26" s="3"/>
      <c r="P26" s="349">
        <f>O26</f>
        <v>0</v>
      </c>
      <c r="Q26" s="350"/>
      <c r="R26" s="3"/>
      <c r="S26" s="349">
        <f>R26</f>
        <v>0</v>
      </c>
      <c r="T26" s="350"/>
      <c r="U26" s="3"/>
      <c r="V26" s="349">
        <f>U26</f>
        <v>0</v>
      </c>
      <c r="W26" s="351">
        <f t="shared" si="0"/>
        <v>0</v>
      </c>
      <c r="X26" s="344">
        <f t="shared" si="0"/>
        <v>0</v>
      </c>
    </row>
    <row r="27" spans="1:24" x14ac:dyDescent="0.2">
      <c r="B27" s="77"/>
      <c r="C27" s="33" t="s">
        <v>40</v>
      </c>
      <c r="D27" s="78"/>
      <c r="E27" s="352"/>
      <c r="F27" s="353">
        <f>SUM(F10:F21)</f>
        <v>0</v>
      </c>
      <c r="G27" s="334">
        <f>SUM(G10:G21)</f>
        <v>0</v>
      </c>
      <c r="H27" s="336"/>
      <c r="I27" s="353">
        <f>SUM(I10:I21)</f>
        <v>0</v>
      </c>
      <c r="J27" s="334">
        <f>SUM(J10:J21)</f>
        <v>0</v>
      </c>
      <c r="K27" s="336"/>
      <c r="L27" s="353">
        <f>SUM(L10:L21)</f>
        <v>0</v>
      </c>
      <c r="M27" s="334">
        <f>SUM(M10:M21)</f>
        <v>0</v>
      </c>
      <c r="N27" s="336"/>
      <c r="O27" s="353">
        <f>SUM(O10:O21)</f>
        <v>0</v>
      </c>
      <c r="P27" s="334">
        <f>SUM(P10:P21)</f>
        <v>0</v>
      </c>
      <c r="Q27" s="336"/>
      <c r="R27" s="353">
        <f>SUM(R10:R21)</f>
        <v>0</v>
      </c>
      <c r="S27" s="334">
        <f>SUM(S10:S21)</f>
        <v>0</v>
      </c>
      <c r="T27" s="336"/>
      <c r="U27" s="353">
        <f>SUM(U10:U21)</f>
        <v>0</v>
      </c>
      <c r="V27" s="334">
        <f>SUM(V10:V21)</f>
        <v>0</v>
      </c>
      <c r="W27" s="337">
        <f>F27+I27+L27+O27+R27+U27</f>
        <v>0</v>
      </c>
      <c r="X27" s="354">
        <f t="shared" ref="X27" si="2">G27+J27+M27+P27+S27+V27</f>
        <v>0</v>
      </c>
    </row>
    <row r="28" spans="1:24" x14ac:dyDescent="0.2">
      <c r="A28" s="16"/>
      <c r="B28" s="32"/>
      <c r="C28" s="43" t="s">
        <v>174</v>
      </c>
      <c r="D28" s="88"/>
      <c r="E28" s="347"/>
      <c r="F28" s="345">
        <f>F27*$A28/100</f>
        <v>0</v>
      </c>
      <c r="G28" s="340">
        <f t="shared" ref="G28:X28" si="3">G27*$A28/100</f>
        <v>0</v>
      </c>
      <c r="H28" s="342"/>
      <c r="I28" s="345">
        <f t="shared" si="3"/>
        <v>0</v>
      </c>
      <c r="J28" s="340">
        <f t="shared" si="3"/>
        <v>0</v>
      </c>
      <c r="K28" s="342"/>
      <c r="L28" s="345">
        <f t="shared" si="3"/>
        <v>0</v>
      </c>
      <c r="M28" s="340">
        <f t="shared" si="3"/>
        <v>0</v>
      </c>
      <c r="N28" s="342"/>
      <c r="O28" s="345">
        <f t="shared" si="3"/>
        <v>0</v>
      </c>
      <c r="P28" s="340">
        <f t="shared" si="3"/>
        <v>0</v>
      </c>
      <c r="Q28" s="342"/>
      <c r="R28" s="345">
        <f t="shared" si="3"/>
        <v>0</v>
      </c>
      <c r="S28" s="340">
        <f t="shared" si="3"/>
        <v>0</v>
      </c>
      <c r="T28" s="342"/>
      <c r="U28" s="345">
        <f t="shared" si="3"/>
        <v>0</v>
      </c>
      <c r="V28" s="340">
        <f t="shared" si="3"/>
        <v>0</v>
      </c>
      <c r="W28" s="343">
        <f t="shared" si="3"/>
        <v>0</v>
      </c>
      <c r="X28" s="355">
        <f t="shared" si="3"/>
        <v>0</v>
      </c>
    </row>
    <row r="29" spans="1:24" x14ac:dyDescent="0.2">
      <c r="B29" s="99"/>
      <c r="C29" s="100" t="s">
        <v>50</v>
      </c>
      <c r="D29" s="101"/>
      <c r="E29" s="348"/>
      <c r="F29" s="356">
        <f>SUM(F27:F28)</f>
        <v>0</v>
      </c>
      <c r="G29" s="349">
        <f>G27*1.19</f>
        <v>0</v>
      </c>
      <c r="H29" s="350"/>
      <c r="I29" s="356">
        <f>SUM(I27:I28)</f>
        <v>0</v>
      </c>
      <c r="J29" s="349">
        <f>J27*1.19</f>
        <v>0</v>
      </c>
      <c r="K29" s="350"/>
      <c r="L29" s="356">
        <f>SUM(L27:L28)</f>
        <v>0</v>
      </c>
      <c r="M29" s="349">
        <f>M27*1.19</f>
        <v>0</v>
      </c>
      <c r="N29" s="350"/>
      <c r="O29" s="356">
        <f>SUM(O27:O28)</f>
        <v>0</v>
      </c>
      <c r="P29" s="349">
        <f>P27*1.19</f>
        <v>0</v>
      </c>
      <c r="Q29" s="350"/>
      <c r="R29" s="356">
        <f>SUM(R27:R28)</f>
        <v>0</v>
      </c>
      <c r="S29" s="349">
        <f>S27*1.19</f>
        <v>0</v>
      </c>
      <c r="T29" s="357"/>
      <c r="U29" s="356">
        <f>SUM(U27:U28)</f>
        <v>0</v>
      </c>
      <c r="V29" s="349">
        <f>V27*1.19</f>
        <v>0</v>
      </c>
      <c r="W29" s="356">
        <f>SUM(W27:W28)</f>
        <v>0</v>
      </c>
      <c r="X29" s="358">
        <f>SUM(X27:X28)</f>
        <v>0</v>
      </c>
    </row>
    <row r="30" spans="1:24" x14ac:dyDescent="0.2">
      <c r="A30" s="4"/>
      <c r="B30" s="43"/>
      <c r="C30" s="43" t="s">
        <v>45</v>
      </c>
      <c r="D30" s="88"/>
      <c r="E30" s="347"/>
      <c r="F30" s="345">
        <f t="shared" ref="F30:G32" si="4">(F29*$A30/100)+F29</f>
        <v>0</v>
      </c>
      <c r="G30" s="340">
        <f t="shared" si="4"/>
        <v>0</v>
      </c>
      <c r="H30" s="342"/>
      <c r="I30" s="345">
        <f t="shared" ref="I30:J32" si="5">(I29*$A30/100)+I29</f>
        <v>0</v>
      </c>
      <c r="J30" s="340">
        <f t="shared" si="5"/>
        <v>0</v>
      </c>
      <c r="K30" s="342"/>
      <c r="L30" s="345">
        <f t="shared" ref="L30:M32" si="6">(L29*$A30/100)+L29</f>
        <v>0</v>
      </c>
      <c r="M30" s="340">
        <f t="shared" si="6"/>
        <v>0</v>
      </c>
      <c r="N30" s="342"/>
      <c r="O30" s="345">
        <f t="shared" ref="O30:P32" si="7">(O29*$A30/100)+O29</f>
        <v>0</v>
      </c>
      <c r="P30" s="340">
        <f t="shared" si="7"/>
        <v>0</v>
      </c>
      <c r="Q30" s="342"/>
      <c r="R30" s="345">
        <f t="shared" ref="R30:S32" si="8">(R29*$A30/100)+R29</f>
        <v>0</v>
      </c>
      <c r="S30" s="340">
        <f t="shared" si="8"/>
        <v>0</v>
      </c>
      <c r="T30" s="342"/>
      <c r="U30" s="345">
        <f t="shared" ref="U30:X32" si="9">(U29*$A30/100)+U29</f>
        <v>0</v>
      </c>
      <c r="V30" s="340">
        <f t="shared" si="9"/>
        <v>0</v>
      </c>
      <c r="W30" s="343">
        <f t="shared" si="9"/>
        <v>0</v>
      </c>
      <c r="X30" s="355">
        <f t="shared" si="9"/>
        <v>0</v>
      </c>
    </row>
    <row r="31" spans="1:24" x14ac:dyDescent="0.2">
      <c r="A31" s="4"/>
      <c r="B31" s="43"/>
      <c r="C31" s="43" t="s">
        <v>46</v>
      </c>
      <c r="D31" s="88"/>
      <c r="E31" s="347"/>
      <c r="F31" s="345">
        <f t="shared" si="4"/>
        <v>0</v>
      </c>
      <c r="G31" s="340">
        <f t="shared" si="4"/>
        <v>0</v>
      </c>
      <c r="H31" s="342"/>
      <c r="I31" s="345">
        <f t="shared" si="5"/>
        <v>0</v>
      </c>
      <c r="J31" s="340">
        <f t="shared" si="5"/>
        <v>0</v>
      </c>
      <c r="K31" s="342"/>
      <c r="L31" s="345">
        <f t="shared" si="6"/>
        <v>0</v>
      </c>
      <c r="M31" s="340">
        <f t="shared" si="6"/>
        <v>0</v>
      </c>
      <c r="N31" s="342"/>
      <c r="O31" s="345">
        <f t="shared" si="7"/>
        <v>0</v>
      </c>
      <c r="P31" s="340">
        <f t="shared" si="7"/>
        <v>0</v>
      </c>
      <c r="Q31" s="342"/>
      <c r="R31" s="345">
        <f t="shared" si="8"/>
        <v>0</v>
      </c>
      <c r="S31" s="340">
        <f t="shared" si="8"/>
        <v>0</v>
      </c>
      <c r="T31" s="342"/>
      <c r="U31" s="345">
        <f t="shared" si="9"/>
        <v>0</v>
      </c>
      <c r="V31" s="340">
        <f t="shared" si="9"/>
        <v>0</v>
      </c>
      <c r="W31" s="343">
        <f t="shared" si="9"/>
        <v>0</v>
      </c>
      <c r="X31" s="355">
        <f t="shared" si="9"/>
        <v>0</v>
      </c>
    </row>
    <row r="32" spans="1:24" x14ac:dyDescent="0.2">
      <c r="A32" s="4"/>
      <c r="B32" s="43"/>
      <c r="C32" s="43" t="s">
        <v>210</v>
      </c>
      <c r="D32" s="88"/>
      <c r="E32" s="347"/>
      <c r="F32" s="345">
        <f t="shared" si="4"/>
        <v>0</v>
      </c>
      <c r="G32" s="340">
        <f t="shared" si="4"/>
        <v>0</v>
      </c>
      <c r="H32" s="342"/>
      <c r="I32" s="345">
        <f t="shared" si="5"/>
        <v>0</v>
      </c>
      <c r="J32" s="340">
        <f t="shared" si="5"/>
        <v>0</v>
      </c>
      <c r="K32" s="342"/>
      <c r="L32" s="345">
        <f t="shared" si="6"/>
        <v>0</v>
      </c>
      <c r="M32" s="340">
        <f t="shared" si="6"/>
        <v>0</v>
      </c>
      <c r="N32" s="342"/>
      <c r="O32" s="345">
        <f t="shared" si="7"/>
        <v>0</v>
      </c>
      <c r="P32" s="340">
        <f t="shared" si="7"/>
        <v>0</v>
      </c>
      <c r="Q32" s="342"/>
      <c r="R32" s="345">
        <f t="shared" si="8"/>
        <v>0</v>
      </c>
      <c r="S32" s="340">
        <f t="shared" si="8"/>
        <v>0</v>
      </c>
      <c r="T32" s="342"/>
      <c r="U32" s="345">
        <f t="shared" si="9"/>
        <v>0</v>
      </c>
      <c r="V32" s="340">
        <f t="shared" si="9"/>
        <v>0</v>
      </c>
      <c r="W32" s="343">
        <f t="shared" si="9"/>
        <v>0</v>
      </c>
      <c r="X32" s="355">
        <f t="shared" si="9"/>
        <v>0</v>
      </c>
    </row>
    <row r="33" spans="2:24" ht="15" x14ac:dyDescent="0.25">
      <c r="B33" s="100"/>
      <c r="C33" s="100" t="s">
        <v>94</v>
      </c>
      <c r="D33" s="101"/>
      <c r="E33" s="348"/>
      <c r="F33" s="356">
        <f>SUM(F29:F32)</f>
        <v>0</v>
      </c>
      <c r="G33" s="349">
        <f>SUM(G29:G32)</f>
        <v>0</v>
      </c>
      <c r="H33" s="350"/>
      <c r="I33" s="356">
        <f>SUM(I29:I32)</f>
        <v>0</v>
      </c>
      <c r="J33" s="349">
        <f>SUM(J29:J32)</f>
        <v>0</v>
      </c>
      <c r="K33" s="350"/>
      <c r="L33" s="356">
        <f>SUM(L29:L32)</f>
        <v>0</v>
      </c>
      <c r="M33" s="349">
        <f>SUM(M29:M32)</f>
        <v>0</v>
      </c>
      <c r="N33" s="350"/>
      <c r="O33" s="356">
        <f>SUM(O29:O32)</f>
        <v>0</v>
      </c>
      <c r="P33" s="349">
        <f>SUM(P29:P32)</f>
        <v>0</v>
      </c>
      <c r="Q33" s="350"/>
      <c r="R33" s="356">
        <f>SUM(R29:R32)</f>
        <v>0</v>
      </c>
      <c r="S33" s="349">
        <f>SUM(S29:S32)</f>
        <v>0</v>
      </c>
      <c r="T33" s="350"/>
      <c r="U33" s="356">
        <f>SUM(U29:U32)</f>
        <v>0</v>
      </c>
      <c r="V33" s="349">
        <f>SUM(V29:V32)</f>
        <v>0</v>
      </c>
      <c r="W33" s="359">
        <f>SUM(W29:W32)</f>
        <v>0</v>
      </c>
      <c r="X33" s="360">
        <f>SUM(X29:X32)</f>
        <v>0</v>
      </c>
    </row>
    <row r="34" spans="2:24" x14ac:dyDescent="0.2">
      <c r="E34" s="137"/>
      <c r="F34" s="138"/>
      <c r="G34" s="139"/>
      <c r="H34" s="137"/>
      <c r="I34" s="138"/>
      <c r="J34" s="139"/>
      <c r="K34" s="137"/>
      <c r="L34" s="138"/>
      <c r="M34" s="139"/>
      <c r="N34" s="137"/>
      <c r="O34" s="138"/>
      <c r="P34" s="139"/>
      <c r="Q34" s="137"/>
      <c r="R34" s="138"/>
      <c r="S34" s="139"/>
      <c r="T34" s="137"/>
      <c r="U34" s="138"/>
      <c r="V34" s="139"/>
    </row>
    <row r="35" spans="2:24" x14ac:dyDescent="0.2">
      <c r="C35" s="143" t="s">
        <v>55</v>
      </c>
      <c r="E35" s="361"/>
      <c r="F35" s="362"/>
      <c r="G35" s="363"/>
      <c r="H35" s="361"/>
      <c r="I35" s="362"/>
      <c r="J35" s="363"/>
      <c r="K35" s="361"/>
      <c r="L35" s="362"/>
      <c r="M35" s="363"/>
      <c r="N35" s="361"/>
      <c r="O35" s="362"/>
      <c r="P35" s="363"/>
      <c r="Q35" s="361"/>
      <c r="R35" s="362"/>
      <c r="S35" s="363"/>
      <c r="T35" s="361"/>
      <c r="U35" s="362"/>
      <c r="V35" s="363"/>
    </row>
    <row r="36" spans="2:24" ht="15" x14ac:dyDescent="0.25">
      <c r="E36" s="364" t="s">
        <v>56</v>
      </c>
      <c r="F36" s="365"/>
      <c r="G36" s="365"/>
      <c r="H36" s="366" t="s">
        <v>57</v>
      </c>
      <c r="I36" s="365"/>
      <c r="J36" s="367"/>
      <c r="K36" s="364" t="s">
        <v>58</v>
      </c>
      <c r="L36" s="365"/>
      <c r="M36" s="367"/>
      <c r="N36" s="364" t="s">
        <v>59</v>
      </c>
      <c r="O36" s="365"/>
      <c r="P36" s="367"/>
      <c r="Q36" s="364" t="s">
        <v>49</v>
      </c>
      <c r="R36" s="365"/>
      <c r="S36" s="368"/>
      <c r="T36" s="364" t="s">
        <v>71</v>
      </c>
      <c r="U36" s="369"/>
      <c r="V36" s="368"/>
    </row>
    <row r="37" spans="2:24" x14ac:dyDescent="0.2">
      <c r="E37" s="370" t="s">
        <v>60</v>
      </c>
      <c r="F37" s="365"/>
      <c r="G37" s="367"/>
      <c r="H37" s="370" t="s">
        <v>61</v>
      </c>
      <c r="I37" s="365"/>
      <c r="J37" s="367"/>
      <c r="K37" s="370" t="s">
        <v>62</v>
      </c>
      <c r="L37" s="365"/>
      <c r="M37" s="367"/>
      <c r="N37" s="370" t="s">
        <v>63</v>
      </c>
      <c r="O37" s="365"/>
      <c r="P37" s="367"/>
      <c r="Q37" s="370" t="s">
        <v>64</v>
      </c>
      <c r="R37" s="365"/>
      <c r="S37" s="368"/>
      <c r="T37" s="371" t="s">
        <v>72</v>
      </c>
      <c r="U37" s="369"/>
      <c r="V37" s="368"/>
    </row>
    <row r="38" spans="2:24" x14ac:dyDescent="0.2">
      <c r="E38" s="370" t="s">
        <v>65</v>
      </c>
      <c r="F38" s="365"/>
      <c r="G38" s="367"/>
      <c r="H38" s="370" t="s">
        <v>65</v>
      </c>
      <c r="I38" s="365"/>
      <c r="J38" s="367"/>
      <c r="K38" s="370" t="s">
        <v>66</v>
      </c>
      <c r="L38" s="365"/>
      <c r="M38" s="367"/>
      <c r="N38" s="370" t="s">
        <v>65</v>
      </c>
      <c r="O38" s="365"/>
      <c r="P38" s="367"/>
      <c r="Q38" s="370" t="s">
        <v>65</v>
      </c>
      <c r="R38" s="365"/>
      <c r="S38" s="368"/>
      <c r="T38" s="371" t="s">
        <v>65</v>
      </c>
      <c r="U38" s="369"/>
      <c r="V38" s="368"/>
    </row>
    <row r="39" spans="2:24" x14ac:dyDescent="0.2">
      <c r="E39" s="372"/>
      <c r="F39" s="365"/>
      <c r="G39" s="367"/>
      <c r="H39" s="372"/>
      <c r="I39" s="365"/>
      <c r="J39" s="367"/>
      <c r="K39" s="372"/>
      <c r="L39" s="365"/>
      <c r="M39" s="367"/>
      <c r="N39" s="372"/>
      <c r="O39" s="365"/>
      <c r="P39" s="367"/>
      <c r="Q39" s="372"/>
      <c r="R39" s="365"/>
      <c r="S39" s="368"/>
      <c r="T39" s="371"/>
      <c r="U39" s="369"/>
      <c r="V39" s="368"/>
    </row>
    <row r="40" spans="2:24" x14ac:dyDescent="0.2">
      <c r="E40" s="373" t="s">
        <v>67</v>
      </c>
      <c r="F40" s="374"/>
      <c r="G40" s="375"/>
      <c r="H40" s="373" t="s">
        <v>68</v>
      </c>
      <c r="I40" s="374"/>
      <c r="J40" s="375"/>
      <c r="K40" s="373" t="s">
        <v>69</v>
      </c>
      <c r="L40" s="374"/>
      <c r="M40" s="375"/>
      <c r="N40" s="373" t="s">
        <v>70</v>
      </c>
      <c r="O40" s="376"/>
      <c r="P40" s="377"/>
      <c r="Q40" s="373" t="s">
        <v>108</v>
      </c>
      <c r="R40" s="376"/>
      <c r="S40" s="375"/>
      <c r="T40" s="373" t="s">
        <v>107</v>
      </c>
      <c r="U40" s="374"/>
      <c r="V40" s="375"/>
    </row>
    <row r="41" spans="2:24" x14ac:dyDescent="0.2">
      <c r="E41" s="137"/>
      <c r="F41" s="138"/>
      <c r="G41" s="139"/>
      <c r="H41" s="137"/>
      <c r="I41" s="138"/>
      <c r="J41" s="139"/>
      <c r="K41" s="137"/>
      <c r="L41" s="138"/>
      <c r="M41" s="139"/>
      <c r="N41" s="137"/>
      <c r="O41" s="138"/>
      <c r="P41" s="139"/>
      <c r="Q41" s="137"/>
      <c r="R41" s="138"/>
      <c r="S41" s="139"/>
      <c r="T41" s="137"/>
      <c r="U41" s="138"/>
      <c r="V41" s="139"/>
    </row>
    <row r="42" spans="2:24" x14ac:dyDescent="0.2">
      <c r="C42" s="143" t="s">
        <v>36</v>
      </c>
      <c r="E42" s="605"/>
      <c r="F42" s="606"/>
      <c r="G42" s="607"/>
      <c r="H42" s="605"/>
      <c r="I42" s="606"/>
      <c r="J42" s="607"/>
      <c r="K42" s="605" t="s">
        <v>193</v>
      </c>
      <c r="L42" s="606"/>
      <c r="M42" s="607"/>
      <c r="N42" s="378"/>
      <c r="O42" s="379"/>
      <c r="P42" s="380"/>
      <c r="Q42" s="381" t="s">
        <v>109</v>
      </c>
      <c r="R42" s="382"/>
      <c r="S42" s="383"/>
      <c r="T42" s="378" t="s">
        <v>216</v>
      </c>
      <c r="U42" s="379" t="s">
        <v>188</v>
      </c>
      <c r="V42" s="380"/>
    </row>
    <row r="43" spans="2:24" x14ac:dyDescent="0.2">
      <c r="C43" s="23"/>
      <c r="E43" s="182"/>
      <c r="F43" s="183"/>
      <c r="G43" s="184"/>
      <c r="H43" s="182"/>
      <c r="I43" s="183"/>
      <c r="J43" s="184"/>
      <c r="K43" s="384"/>
      <c r="L43" s="385" t="s">
        <v>189</v>
      </c>
      <c r="M43" s="386"/>
      <c r="N43" s="177"/>
      <c r="O43" s="23"/>
      <c r="P43" s="178"/>
      <c r="Q43" s="387"/>
      <c r="R43" s="172"/>
      <c r="S43" s="388"/>
      <c r="T43" s="177"/>
      <c r="U43" s="23"/>
      <c r="V43" s="178"/>
      <c r="W43" s="173"/>
      <c r="X43" s="173"/>
    </row>
    <row r="44" spans="2:24" x14ac:dyDescent="0.2">
      <c r="C44" s="23"/>
      <c r="E44" s="182"/>
      <c r="F44" s="183"/>
      <c r="G44" s="184"/>
      <c r="H44" s="182"/>
      <c r="I44" s="183"/>
      <c r="J44" s="184"/>
      <c r="K44" s="389"/>
      <c r="L44" s="390" t="s">
        <v>190</v>
      </c>
      <c r="M44" s="391"/>
      <c r="N44" s="177"/>
      <c r="O44" s="23"/>
      <c r="P44" s="178"/>
      <c r="Q44" s="387"/>
      <c r="R44" s="172"/>
      <c r="S44" s="388"/>
      <c r="T44" s="177"/>
      <c r="U44" s="23"/>
      <c r="V44" s="178"/>
      <c r="W44" s="173"/>
      <c r="X44" s="173"/>
    </row>
    <row r="45" spans="2:24" x14ac:dyDescent="0.2">
      <c r="C45" s="23"/>
      <c r="D45" s="173"/>
      <c r="E45" s="185"/>
      <c r="F45" s="186"/>
      <c r="G45" s="187"/>
      <c r="H45" s="185"/>
      <c r="I45" s="186"/>
      <c r="J45" s="187"/>
      <c r="K45" s="185"/>
      <c r="L45" s="186"/>
      <c r="M45" s="187"/>
      <c r="N45" s="177"/>
      <c r="O45" s="23"/>
      <c r="P45" s="178"/>
      <c r="Q45" s="177"/>
      <c r="R45" s="23"/>
      <c r="S45" s="178"/>
      <c r="T45" s="177"/>
      <c r="U45" s="23"/>
      <c r="V45" s="178"/>
      <c r="W45" s="173"/>
      <c r="X45" s="173"/>
    </row>
    <row r="46" spans="2:24" ht="15" thickBot="1" x14ac:dyDescent="0.25">
      <c r="C46" s="143" t="s">
        <v>37</v>
      </c>
      <c r="E46" s="602" t="s">
        <v>38</v>
      </c>
      <c r="F46" s="603"/>
      <c r="G46" s="604"/>
      <c r="H46" s="602" t="s">
        <v>38</v>
      </c>
      <c r="I46" s="603"/>
      <c r="J46" s="604"/>
      <c r="K46" s="602" t="s">
        <v>38</v>
      </c>
      <c r="L46" s="603"/>
      <c r="M46" s="604"/>
      <c r="N46" s="602" t="s">
        <v>38</v>
      </c>
      <c r="O46" s="603"/>
      <c r="P46" s="604"/>
      <c r="Q46" s="602" t="s">
        <v>38</v>
      </c>
      <c r="R46" s="603"/>
      <c r="S46" s="604"/>
      <c r="T46" s="602" t="s">
        <v>38</v>
      </c>
      <c r="U46" s="603"/>
      <c r="V46" s="604"/>
    </row>
    <row r="50" spans="3:3" x14ac:dyDescent="0.2">
      <c r="C50" s="18" t="s">
        <v>169</v>
      </c>
    </row>
    <row r="51" spans="3:3" x14ac:dyDescent="0.2">
      <c r="C51" s="18" t="s">
        <v>194</v>
      </c>
    </row>
    <row r="52" spans="3:3" x14ac:dyDescent="0.2">
      <c r="C52" s="18" t="s">
        <v>195</v>
      </c>
    </row>
    <row r="53" spans="3:3" x14ac:dyDescent="0.2">
      <c r="C53" s="18" t="s">
        <v>170</v>
      </c>
    </row>
    <row r="54" spans="3:3" x14ac:dyDescent="0.2">
      <c r="C54" s="18" t="s">
        <v>171</v>
      </c>
    </row>
    <row r="55" spans="3:3" x14ac:dyDescent="0.2">
      <c r="C55" s="18" t="s">
        <v>172</v>
      </c>
    </row>
    <row r="56" spans="3:3" x14ac:dyDescent="0.2">
      <c r="C56" s="18" t="s">
        <v>173</v>
      </c>
    </row>
    <row r="57" spans="3:3" x14ac:dyDescent="0.2">
      <c r="C57" s="18" t="s">
        <v>214</v>
      </c>
    </row>
  </sheetData>
  <sheetProtection algorithmName="SHA-512" hashValue="4Xv63pWqwIFj64G0j1u/3QR0jAfEqHbfU4r5qOpemXC7WtZlXIfGq63tk8Ut9B1bUJS1/BmpJmEYApVbvpJ0nw==" saltValue="FnCyzuBU6GjHeENGXU9y6A==" spinCount="100000" sheet="1" objects="1" scenarios="1" selectLockedCells="1"/>
  <mergeCells count="11">
    <mergeCell ref="B5:C5"/>
    <mergeCell ref="B6:C6"/>
    <mergeCell ref="N46:P46"/>
    <mergeCell ref="Q46:S46"/>
    <mergeCell ref="T46:V46"/>
    <mergeCell ref="E42:G42"/>
    <mergeCell ref="H42:J42"/>
    <mergeCell ref="K42:M42"/>
    <mergeCell ref="E46:G46"/>
    <mergeCell ref="H46:J46"/>
    <mergeCell ref="K46:M46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9DEF-9128-4D72-A06B-336CA5528483}">
  <dimension ref="A1:V56"/>
  <sheetViews>
    <sheetView zoomScale="90" zoomScaleNormal="90" workbookViewId="0">
      <selection activeCell="C5" sqref="C5:D5"/>
    </sheetView>
  </sheetViews>
  <sheetFormatPr baseColWidth="10" defaultRowHeight="14.25" x14ac:dyDescent="0.2"/>
  <cols>
    <col min="1" max="1" width="4" style="18" customWidth="1"/>
    <col min="2" max="2" width="14" style="18" customWidth="1"/>
    <col min="3" max="3" width="6.75" style="18" customWidth="1"/>
    <col min="4" max="4" width="62.625" style="18" customWidth="1"/>
    <col min="5" max="5" width="8" style="18" customWidth="1"/>
    <col min="6" max="6" width="11" style="18"/>
    <col min="7" max="7" width="11.375" style="18" bestFit="1" customWidth="1"/>
    <col min="8" max="21" width="11" style="18"/>
    <col min="22" max="22" width="11.625" style="18" bestFit="1" customWidth="1"/>
    <col min="23" max="16384" width="11" style="18"/>
  </cols>
  <sheetData>
    <row r="1" spans="1:22" ht="20.25" x14ac:dyDescent="0.3">
      <c r="A1" s="205" t="str">
        <f>'Los 1 Waren'!A1</f>
        <v>Winterdienstleistungen an Schulen und Verwaltungsgebäuden im Landkreis Mecklenburgische Seenplatte</v>
      </c>
      <c r="B1" s="205"/>
      <c r="C1" s="205"/>
      <c r="D1" s="205"/>
      <c r="K1" s="18" t="str">
        <f>'Los 1 Waren'!K1</f>
        <v>Stand: 07.05.2026</v>
      </c>
    </row>
    <row r="2" spans="1:22" ht="15.75" x14ac:dyDescent="0.25">
      <c r="A2" s="19" t="str">
        <f>'Los 1 Waren'!A2</f>
        <v>Vergabenummer: 10.71.500.1010-035</v>
      </c>
      <c r="B2" s="19"/>
      <c r="C2" s="19"/>
      <c r="D2" s="19"/>
    </row>
    <row r="3" spans="1:22" ht="15.75" x14ac:dyDescent="0.25">
      <c r="A3" s="19" t="s">
        <v>202</v>
      </c>
      <c r="B3" s="19"/>
      <c r="C3" s="19"/>
      <c r="D3" s="19"/>
    </row>
    <row r="4" spans="1:22" x14ac:dyDescent="0.2">
      <c r="V4" s="392"/>
    </row>
    <row r="5" spans="1:22" x14ac:dyDescent="0.2">
      <c r="B5" s="18" t="s">
        <v>205</v>
      </c>
      <c r="C5" s="588"/>
      <c r="D5" s="588"/>
      <c r="V5" s="392"/>
    </row>
    <row r="6" spans="1:22" x14ac:dyDescent="0.2">
      <c r="B6" s="18" t="s">
        <v>206</v>
      </c>
      <c r="C6" s="588"/>
      <c r="D6" s="588"/>
      <c r="V6" s="392"/>
    </row>
    <row r="7" spans="1:22" x14ac:dyDescent="0.2">
      <c r="V7" s="392"/>
    </row>
    <row r="8" spans="1:22" ht="15.75" thickBot="1" x14ac:dyDescent="0.3">
      <c r="B8" s="22" t="s">
        <v>53</v>
      </c>
      <c r="C8" s="23"/>
      <c r="F8" s="393"/>
      <c r="I8" s="393"/>
      <c r="L8" s="393"/>
      <c r="M8" s="394"/>
      <c r="O8" s="393"/>
      <c r="P8" s="394"/>
      <c r="R8" s="393"/>
      <c r="S8" s="394"/>
      <c r="U8" s="208" t="s">
        <v>48</v>
      </c>
      <c r="V8" s="208" t="s">
        <v>48</v>
      </c>
    </row>
    <row r="9" spans="1:22" ht="15" x14ac:dyDescent="0.25">
      <c r="B9" s="25" t="s">
        <v>54</v>
      </c>
      <c r="C9" s="26" t="s">
        <v>143</v>
      </c>
      <c r="D9" s="26" t="s">
        <v>2</v>
      </c>
      <c r="E9" s="27" t="s">
        <v>3</v>
      </c>
      <c r="F9" s="395" t="s">
        <v>4</v>
      </c>
      <c r="G9" s="396" t="s">
        <v>52</v>
      </c>
      <c r="H9" s="397" t="s">
        <v>6</v>
      </c>
      <c r="I9" s="395" t="s">
        <v>4</v>
      </c>
      <c r="J9" s="396" t="s">
        <v>52</v>
      </c>
      <c r="K9" s="397" t="s">
        <v>6</v>
      </c>
      <c r="L9" s="395" t="s">
        <v>4</v>
      </c>
      <c r="M9" s="396" t="s">
        <v>5</v>
      </c>
      <c r="N9" s="397" t="s">
        <v>6</v>
      </c>
      <c r="O9" s="395" t="s">
        <v>4</v>
      </c>
      <c r="P9" s="396" t="s">
        <v>5</v>
      </c>
      <c r="Q9" s="397" t="s">
        <v>6</v>
      </c>
      <c r="R9" s="395" t="s">
        <v>4</v>
      </c>
      <c r="S9" s="396" t="s">
        <v>5</v>
      </c>
      <c r="T9" s="397" t="s">
        <v>6</v>
      </c>
      <c r="U9" s="398" t="s">
        <v>42</v>
      </c>
      <c r="V9" s="399" t="s">
        <v>43</v>
      </c>
    </row>
    <row r="10" spans="1:22" x14ac:dyDescent="0.2">
      <c r="C10" s="32" t="s">
        <v>144</v>
      </c>
      <c r="D10" s="33" t="s">
        <v>7</v>
      </c>
      <c r="E10" s="34" t="s">
        <v>8</v>
      </c>
      <c r="F10" s="400">
        <v>1427.4</v>
      </c>
      <c r="G10" s="8"/>
      <c r="H10" s="401">
        <f>G10*6</f>
        <v>0</v>
      </c>
      <c r="I10" s="402">
        <v>262.5</v>
      </c>
      <c r="J10" s="10"/>
      <c r="K10" s="403">
        <f>J10*6</f>
        <v>0</v>
      </c>
      <c r="L10" s="404">
        <v>1099.27</v>
      </c>
      <c r="M10" s="12"/>
      <c r="N10" s="405">
        <f>M10*6</f>
        <v>0</v>
      </c>
      <c r="O10" s="404">
        <v>904.27</v>
      </c>
      <c r="P10" s="2"/>
      <c r="Q10" s="406">
        <f>P10*6</f>
        <v>0</v>
      </c>
      <c r="R10" s="407">
        <v>923.28</v>
      </c>
      <c r="S10" s="12"/>
      <c r="T10" s="408">
        <f>S10*6</f>
        <v>0</v>
      </c>
      <c r="U10" s="409">
        <f>S10+P10+M10+J10+G10</f>
        <v>0</v>
      </c>
      <c r="V10" s="410">
        <f>T10+Q10+N10+K10+H10</f>
        <v>0</v>
      </c>
    </row>
    <row r="11" spans="1:22" x14ac:dyDescent="0.2">
      <c r="C11" s="32" t="s">
        <v>145</v>
      </c>
      <c r="D11" s="43" t="s">
        <v>181</v>
      </c>
      <c r="E11" s="44" t="s">
        <v>9</v>
      </c>
      <c r="F11" s="411">
        <v>187.5</v>
      </c>
      <c r="G11" s="9"/>
      <c r="H11" s="412">
        <f>G11*7</f>
        <v>0</v>
      </c>
      <c r="I11" s="413">
        <v>262.5</v>
      </c>
      <c r="J11" s="11"/>
      <c r="K11" s="414">
        <f>J11*7</f>
        <v>0</v>
      </c>
      <c r="L11" s="415">
        <v>141</v>
      </c>
      <c r="M11" s="13"/>
      <c r="N11" s="416">
        <f>M11*7</f>
        <v>0</v>
      </c>
      <c r="O11" s="415"/>
      <c r="P11" s="417"/>
      <c r="Q11" s="418"/>
      <c r="R11" s="419">
        <v>56.1</v>
      </c>
      <c r="S11" s="13"/>
      <c r="T11" s="420">
        <f>S11*7</f>
        <v>0</v>
      </c>
      <c r="U11" s="421">
        <f>S11+M11+J11+G11</f>
        <v>0</v>
      </c>
      <c r="V11" s="422">
        <f>T11+N11+K11+H11</f>
        <v>0</v>
      </c>
    </row>
    <row r="12" spans="1:22" x14ac:dyDescent="0.2">
      <c r="C12" s="32" t="s">
        <v>146</v>
      </c>
      <c r="D12" s="43" t="s">
        <v>182</v>
      </c>
      <c r="E12" s="44" t="s">
        <v>10</v>
      </c>
      <c r="F12" s="411">
        <v>187.5</v>
      </c>
      <c r="G12" s="9"/>
      <c r="H12" s="412">
        <f>G12*8</f>
        <v>0</v>
      </c>
      <c r="I12" s="413">
        <v>262.5</v>
      </c>
      <c r="J12" s="11"/>
      <c r="K12" s="414">
        <f>J12*8</f>
        <v>0</v>
      </c>
      <c r="L12" s="415">
        <v>141</v>
      </c>
      <c r="M12" s="13"/>
      <c r="N12" s="416">
        <f>M12*8</f>
        <v>0</v>
      </c>
      <c r="O12" s="415"/>
      <c r="P12" s="417"/>
      <c r="Q12" s="418"/>
      <c r="R12" s="419">
        <v>56.1</v>
      </c>
      <c r="S12" s="13"/>
      <c r="T12" s="420">
        <f>S12*8</f>
        <v>0</v>
      </c>
      <c r="U12" s="421">
        <f>S12+M12+J12+G12</f>
        <v>0</v>
      </c>
      <c r="V12" s="422">
        <f>T12+N12+K12+H12</f>
        <v>0</v>
      </c>
    </row>
    <row r="13" spans="1:22" x14ac:dyDescent="0.2">
      <c r="C13" s="32" t="s">
        <v>159</v>
      </c>
      <c r="D13" s="43" t="s">
        <v>179</v>
      </c>
      <c r="E13" s="44" t="s">
        <v>9</v>
      </c>
      <c r="F13" s="415">
        <v>228.9</v>
      </c>
      <c r="G13" s="1"/>
      <c r="H13" s="412">
        <f>G13*7</f>
        <v>0</v>
      </c>
      <c r="I13" s="413"/>
      <c r="J13" s="423"/>
      <c r="K13" s="414"/>
      <c r="L13" s="415">
        <v>84</v>
      </c>
      <c r="M13" s="13"/>
      <c r="N13" s="416">
        <f>M13*7</f>
        <v>0</v>
      </c>
      <c r="O13" s="415"/>
      <c r="P13" s="417"/>
      <c r="Q13" s="418"/>
      <c r="R13" s="419">
        <v>71.91</v>
      </c>
      <c r="S13" s="13"/>
      <c r="T13" s="420">
        <f>S13*7</f>
        <v>0</v>
      </c>
      <c r="U13" s="421">
        <f>S13+M13+G13</f>
        <v>0</v>
      </c>
      <c r="V13" s="422">
        <f>T13+N13+H13</f>
        <v>0</v>
      </c>
    </row>
    <row r="14" spans="1:22" x14ac:dyDescent="0.2">
      <c r="C14" s="32" t="s">
        <v>147</v>
      </c>
      <c r="D14" s="43" t="s">
        <v>180</v>
      </c>
      <c r="E14" s="44" t="s">
        <v>10</v>
      </c>
      <c r="F14" s="415">
        <v>228.9</v>
      </c>
      <c r="G14" s="1"/>
      <c r="H14" s="412">
        <f>G14*8</f>
        <v>0</v>
      </c>
      <c r="I14" s="413"/>
      <c r="J14" s="423"/>
      <c r="K14" s="414"/>
      <c r="L14" s="415">
        <v>84</v>
      </c>
      <c r="M14" s="13"/>
      <c r="N14" s="416">
        <f>M14*8</f>
        <v>0</v>
      </c>
      <c r="O14" s="415"/>
      <c r="P14" s="417"/>
      <c r="Q14" s="418"/>
      <c r="R14" s="419">
        <v>71.91</v>
      </c>
      <c r="S14" s="13"/>
      <c r="T14" s="420">
        <f>S14*8</f>
        <v>0</v>
      </c>
      <c r="U14" s="421">
        <f>S14+M14+G14</f>
        <v>0</v>
      </c>
      <c r="V14" s="422">
        <f>T14+N14+H14</f>
        <v>0</v>
      </c>
    </row>
    <row r="15" spans="1:22" x14ac:dyDescent="0.2">
      <c r="C15" s="32" t="s">
        <v>148</v>
      </c>
      <c r="D15" s="43" t="s">
        <v>211</v>
      </c>
      <c r="E15" s="44" t="s">
        <v>9</v>
      </c>
      <c r="F15" s="424"/>
      <c r="G15" s="425"/>
      <c r="H15" s="426"/>
      <c r="I15" s="424"/>
      <c r="J15" s="427"/>
      <c r="K15" s="428"/>
      <c r="L15" s="424"/>
      <c r="M15" s="427"/>
      <c r="N15" s="428"/>
      <c r="O15" s="424"/>
      <c r="P15" s="425"/>
      <c r="Q15" s="426"/>
      <c r="R15" s="424"/>
      <c r="S15" s="429"/>
      <c r="T15" s="428"/>
      <c r="U15" s="421"/>
      <c r="V15" s="430"/>
    </row>
    <row r="16" spans="1:22" x14ac:dyDescent="0.2">
      <c r="C16" s="32" t="s">
        <v>149</v>
      </c>
      <c r="D16" s="43" t="s">
        <v>183</v>
      </c>
      <c r="E16" s="44" t="s">
        <v>10</v>
      </c>
      <c r="F16" s="424"/>
      <c r="G16" s="425"/>
      <c r="H16" s="426"/>
      <c r="I16" s="424"/>
      <c r="J16" s="427"/>
      <c r="K16" s="428"/>
      <c r="L16" s="424"/>
      <c r="M16" s="427"/>
      <c r="N16" s="428"/>
      <c r="O16" s="424"/>
      <c r="P16" s="425"/>
      <c r="Q16" s="426"/>
      <c r="R16" s="424"/>
      <c r="S16" s="429"/>
      <c r="T16" s="428"/>
      <c r="U16" s="421"/>
      <c r="V16" s="430"/>
    </row>
    <row r="17" spans="2:22" x14ac:dyDescent="0.2">
      <c r="C17" s="32" t="s">
        <v>150</v>
      </c>
      <c r="D17" s="43" t="s">
        <v>212</v>
      </c>
      <c r="E17" s="44" t="s">
        <v>9</v>
      </c>
      <c r="F17" s="415">
        <v>1011</v>
      </c>
      <c r="G17" s="1"/>
      <c r="H17" s="412">
        <f>G17*7</f>
        <v>0</v>
      </c>
      <c r="I17" s="413"/>
      <c r="J17" s="423"/>
      <c r="K17" s="414"/>
      <c r="L17" s="415">
        <v>874.27</v>
      </c>
      <c r="M17" s="13"/>
      <c r="N17" s="416">
        <f>M17*7</f>
        <v>0</v>
      </c>
      <c r="O17" s="415">
        <v>904.27</v>
      </c>
      <c r="P17" s="1"/>
      <c r="Q17" s="418">
        <f>P17*7</f>
        <v>0</v>
      </c>
      <c r="R17" s="419">
        <v>770.11</v>
      </c>
      <c r="S17" s="13"/>
      <c r="T17" s="420">
        <f>S17*7</f>
        <v>0</v>
      </c>
      <c r="U17" s="421">
        <f t="shared" ref="U17:U26" si="0">S17+P17+M17+J17+G17</f>
        <v>0</v>
      </c>
      <c r="V17" s="422">
        <f>T17+Q17+N17+H17</f>
        <v>0</v>
      </c>
    </row>
    <row r="18" spans="2:22" x14ac:dyDescent="0.2">
      <c r="C18" s="32" t="s">
        <v>151</v>
      </c>
      <c r="D18" s="43" t="s">
        <v>184</v>
      </c>
      <c r="E18" s="44" t="s">
        <v>10</v>
      </c>
      <c r="F18" s="415">
        <v>1011</v>
      </c>
      <c r="G18" s="1"/>
      <c r="H18" s="412">
        <f>G18*8</f>
        <v>0</v>
      </c>
      <c r="I18" s="413"/>
      <c r="J18" s="423"/>
      <c r="K18" s="414"/>
      <c r="L18" s="415">
        <v>874.27</v>
      </c>
      <c r="M18" s="13"/>
      <c r="N18" s="416">
        <f>M18*8</f>
        <v>0</v>
      </c>
      <c r="O18" s="415">
        <v>904.27</v>
      </c>
      <c r="P18" s="1"/>
      <c r="Q18" s="418">
        <f>P18*8</f>
        <v>0</v>
      </c>
      <c r="R18" s="419">
        <v>770.11</v>
      </c>
      <c r="S18" s="13"/>
      <c r="T18" s="420">
        <f>S18*8</f>
        <v>0</v>
      </c>
      <c r="U18" s="421">
        <f t="shared" si="0"/>
        <v>0</v>
      </c>
      <c r="V18" s="422">
        <f>T18+Q18+N18+H18</f>
        <v>0</v>
      </c>
    </row>
    <row r="19" spans="2:22" x14ac:dyDescent="0.2">
      <c r="C19" s="32" t="s">
        <v>152</v>
      </c>
      <c r="D19" s="43" t="s">
        <v>175</v>
      </c>
      <c r="E19" s="44" t="s">
        <v>9</v>
      </c>
      <c r="F19" s="415">
        <v>744</v>
      </c>
      <c r="G19" s="1"/>
      <c r="H19" s="412">
        <f>G19*7</f>
        <v>0</v>
      </c>
      <c r="I19" s="413"/>
      <c r="J19" s="423"/>
      <c r="K19" s="414"/>
      <c r="L19" s="415">
        <v>423.95</v>
      </c>
      <c r="M19" s="13"/>
      <c r="N19" s="416">
        <f>M19*7</f>
        <v>0</v>
      </c>
      <c r="O19" s="415">
        <v>368.97</v>
      </c>
      <c r="P19" s="1"/>
      <c r="Q19" s="418">
        <f>P19*7</f>
        <v>0</v>
      </c>
      <c r="R19" s="419">
        <v>414.06</v>
      </c>
      <c r="S19" s="13"/>
      <c r="T19" s="420">
        <f>S19*7</f>
        <v>0</v>
      </c>
      <c r="U19" s="421">
        <f t="shared" si="0"/>
        <v>0</v>
      </c>
      <c r="V19" s="422">
        <f>T19+Q19+N19+H19</f>
        <v>0</v>
      </c>
    </row>
    <row r="20" spans="2:22" x14ac:dyDescent="0.2">
      <c r="C20" s="32" t="s">
        <v>153</v>
      </c>
      <c r="D20" s="43" t="s">
        <v>177</v>
      </c>
      <c r="E20" s="44" t="s">
        <v>9</v>
      </c>
      <c r="F20" s="424"/>
      <c r="G20" s="425"/>
      <c r="H20" s="426"/>
      <c r="I20" s="424"/>
      <c r="J20" s="427"/>
      <c r="K20" s="428"/>
      <c r="L20" s="424"/>
      <c r="M20" s="427"/>
      <c r="N20" s="428"/>
      <c r="O20" s="424"/>
      <c r="P20" s="425"/>
      <c r="Q20" s="426"/>
      <c r="R20" s="419">
        <v>25.16</v>
      </c>
      <c r="S20" s="13"/>
      <c r="T20" s="431">
        <f>S20*7</f>
        <v>0</v>
      </c>
      <c r="U20" s="421">
        <f t="shared" si="0"/>
        <v>0</v>
      </c>
      <c r="V20" s="432">
        <f>T20</f>
        <v>0</v>
      </c>
    </row>
    <row r="21" spans="2:22" x14ac:dyDescent="0.2">
      <c r="C21" s="32" t="s">
        <v>154</v>
      </c>
      <c r="D21" s="43" t="s">
        <v>178</v>
      </c>
      <c r="E21" s="44" t="s">
        <v>10</v>
      </c>
      <c r="F21" s="424"/>
      <c r="G21" s="425"/>
      <c r="H21" s="426"/>
      <c r="I21" s="424"/>
      <c r="J21" s="427"/>
      <c r="K21" s="428"/>
      <c r="L21" s="424"/>
      <c r="M21" s="427"/>
      <c r="N21" s="428"/>
      <c r="O21" s="424"/>
      <c r="P21" s="425"/>
      <c r="Q21" s="426"/>
      <c r="R21" s="419">
        <v>25.16</v>
      </c>
      <c r="S21" s="13"/>
      <c r="T21" s="428">
        <f>S21*8</f>
        <v>0</v>
      </c>
      <c r="U21" s="421">
        <f t="shared" si="0"/>
        <v>0</v>
      </c>
      <c r="V21" s="430">
        <f>T21</f>
        <v>0</v>
      </c>
    </row>
    <row r="22" spans="2:22" ht="15" x14ac:dyDescent="0.25">
      <c r="C22" s="32"/>
      <c r="D22" s="62" t="s">
        <v>176</v>
      </c>
      <c r="E22" s="44"/>
      <c r="F22" s="424"/>
      <c r="G22" s="425"/>
      <c r="H22" s="426"/>
      <c r="I22" s="424"/>
      <c r="J22" s="427"/>
      <c r="K22" s="428"/>
      <c r="L22" s="424"/>
      <c r="M22" s="427"/>
      <c r="N22" s="428"/>
      <c r="O22" s="424"/>
      <c r="P22" s="425"/>
      <c r="Q22" s="426"/>
      <c r="R22" s="424"/>
      <c r="S22" s="429"/>
      <c r="T22" s="428"/>
      <c r="U22" s="421"/>
      <c r="V22" s="430"/>
    </row>
    <row r="23" spans="2:22" x14ac:dyDescent="0.2">
      <c r="C23" s="32" t="s">
        <v>155</v>
      </c>
      <c r="D23" s="43" t="s">
        <v>213</v>
      </c>
      <c r="E23" s="44" t="s">
        <v>11</v>
      </c>
      <c r="F23" s="424"/>
      <c r="G23" s="1"/>
      <c r="H23" s="418">
        <f>G23</f>
        <v>0</v>
      </c>
      <c r="I23" s="415"/>
      <c r="J23" s="1"/>
      <c r="K23" s="418">
        <f>J23</f>
        <v>0</v>
      </c>
      <c r="L23" s="415"/>
      <c r="M23" s="1"/>
      <c r="N23" s="418">
        <f>M23</f>
        <v>0</v>
      </c>
      <c r="O23" s="415"/>
      <c r="P23" s="1"/>
      <c r="Q23" s="418">
        <f>P23</f>
        <v>0</v>
      </c>
      <c r="R23" s="419"/>
      <c r="S23" s="1"/>
      <c r="T23" s="433">
        <f>S23</f>
        <v>0</v>
      </c>
      <c r="U23" s="421">
        <f t="shared" si="0"/>
        <v>0</v>
      </c>
      <c r="V23" s="430">
        <f>T23+Q23+N23+K23+H23</f>
        <v>0</v>
      </c>
    </row>
    <row r="24" spans="2:22" x14ac:dyDescent="0.2">
      <c r="C24" s="32" t="s">
        <v>156</v>
      </c>
      <c r="D24" s="43" t="s">
        <v>12</v>
      </c>
      <c r="E24" s="44" t="s">
        <v>11</v>
      </c>
      <c r="F24" s="424"/>
      <c r="G24" s="1"/>
      <c r="H24" s="418">
        <f>G24</f>
        <v>0</v>
      </c>
      <c r="I24" s="415"/>
      <c r="J24" s="1"/>
      <c r="K24" s="418">
        <f>J24</f>
        <v>0</v>
      </c>
      <c r="L24" s="415"/>
      <c r="M24" s="1"/>
      <c r="N24" s="418">
        <f>M24</f>
        <v>0</v>
      </c>
      <c r="O24" s="415"/>
      <c r="P24" s="1"/>
      <c r="Q24" s="418">
        <f>P24</f>
        <v>0</v>
      </c>
      <c r="R24" s="419"/>
      <c r="S24" s="1"/>
      <c r="T24" s="433">
        <f>S24</f>
        <v>0</v>
      </c>
      <c r="U24" s="421">
        <f t="shared" si="0"/>
        <v>0</v>
      </c>
      <c r="V24" s="430">
        <f t="shared" ref="V24:V26" si="1">T24+Q24+N24+K24+H24</f>
        <v>0</v>
      </c>
    </row>
    <row r="25" spans="2:22" x14ac:dyDescent="0.2">
      <c r="C25" s="32" t="s">
        <v>157</v>
      </c>
      <c r="D25" s="43" t="s">
        <v>13</v>
      </c>
      <c r="E25" s="44" t="s">
        <v>11</v>
      </c>
      <c r="F25" s="424"/>
      <c r="G25" s="1"/>
      <c r="H25" s="418">
        <f>G25</f>
        <v>0</v>
      </c>
      <c r="I25" s="415"/>
      <c r="J25" s="1"/>
      <c r="K25" s="418">
        <f>J25</f>
        <v>0</v>
      </c>
      <c r="L25" s="415"/>
      <c r="M25" s="1"/>
      <c r="N25" s="418">
        <f>M25</f>
        <v>0</v>
      </c>
      <c r="O25" s="415"/>
      <c r="P25" s="1"/>
      <c r="Q25" s="418">
        <f>P25</f>
        <v>0</v>
      </c>
      <c r="R25" s="419"/>
      <c r="S25" s="1"/>
      <c r="T25" s="433">
        <f>S25</f>
        <v>0</v>
      </c>
      <c r="U25" s="421">
        <f t="shared" si="0"/>
        <v>0</v>
      </c>
      <c r="V25" s="430">
        <f t="shared" si="1"/>
        <v>0</v>
      </c>
    </row>
    <row r="26" spans="2:22" x14ac:dyDescent="0.2">
      <c r="C26" s="32" t="s">
        <v>158</v>
      </c>
      <c r="D26" s="43" t="s">
        <v>14</v>
      </c>
      <c r="E26" s="44" t="s">
        <v>11</v>
      </c>
      <c r="F26" s="424"/>
      <c r="G26" s="3"/>
      <c r="H26" s="418">
        <f>G26</f>
        <v>0</v>
      </c>
      <c r="I26" s="434"/>
      <c r="J26" s="3"/>
      <c r="K26" s="418">
        <f>J26</f>
        <v>0</v>
      </c>
      <c r="L26" s="434"/>
      <c r="M26" s="3"/>
      <c r="N26" s="418">
        <f>M26</f>
        <v>0</v>
      </c>
      <c r="O26" s="434"/>
      <c r="P26" s="3"/>
      <c r="Q26" s="418">
        <f>P26</f>
        <v>0</v>
      </c>
      <c r="R26" s="435"/>
      <c r="S26" s="3"/>
      <c r="T26" s="433">
        <f>S26</f>
        <v>0</v>
      </c>
      <c r="U26" s="436">
        <f t="shared" si="0"/>
        <v>0</v>
      </c>
      <c r="V26" s="430">
        <f t="shared" si="1"/>
        <v>0</v>
      </c>
    </row>
    <row r="27" spans="2:22" x14ac:dyDescent="0.2">
      <c r="C27" s="77"/>
      <c r="D27" s="33" t="s">
        <v>40</v>
      </c>
      <c r="E27" s="78"/>
      <c r="F27" s="437"/>
      <c r="G27" s="438">
        <f>SUM(G10:G21)</f>
        <v>0</v>
      </c>
      <c r="H27" s="406">
        <f>SUM(H10:H21)</f>
        <v>0</v>
      </c>
      <c r="I27" s="437"/>
      <c r="J27" s="439">
        <f>SUM(J10:J21)</f>
        <v>0</v>
      </c>
      <c r="K27" s="405">
        <f>SUM(K10:K21)</f>
        <v>0</v>
      </c>
      <c r="L27" s="440"/>
      <c r="M27" s="438">
        <f>SUM(M10:M21)</f>
        <v>0</v>
      </c>
      <c r="N27" s="406">
        <f>SUM(N10:N21)</f>
        <v>0</v>
      </c>
      <c r="O27" s="437"/>
      <c r="P27" s="439">
        <f>SUM(P10:P21)</f>
        <v>0</v>
      </c>
      <c r="Q27" s="405">
        <f>SUM(Q10:Q21)</f>
        <v>0</v>
      </c>
      <c r="R27" s="440"/>
      <c r="S27" s="438">
        <f>SUM(S10:S21)</f>
        <v>0</v>
      </c>
      <c r="T27" s="441">
        <f>SUM(T10:T21)</f>
        <v>0</v>
      </c>
      <c r="U27" s="442">
        <f>G27+J27+M27+P27+S27</f>
        <v>0</v>
      </c>
      <c r="V27" s="443">
        <f>H27+K27+N27+Q27+T27</f>
        <v>0</v>
      </c>
    </row>
    <row r="28" spans="2:22" x14ac:dyDescent="0.2">
      <c r="B28" s="16"/>
      <c r="C28" s="32"/>
      <c r="D28" s="43" t="s">
        <v>174</v>
      </c>
      <c r="E28" s="88"/>
      <c r="F28" s="424"/>
      <c r="G28" s="417">
        <f>G27*$B28/100</f>
        <v>0</v>
      </c>
      <c r="H28" s="418">
        <f t="shared" ref="H28:V28" si="2">H27*$B28/100</f>
        <v>0</v>
      </c>
      <c r="I28" s="415"/>
      <c r="J28" s="429">
        <f t="shared" si="2"/>
        <v>0</v>
      </c>
      <c r="K28" s="416">
        <f t="shared" si="2"/>
        <v>0</v>
      </c>
      <c r="L28" s="444"/>
      <c r="M28" s="417">
        <f t="shared" si="2"/>
        <v>0</v>
      </c>
      <c r="N28" s="418">
        <f t="shared" si="2"/>
        <v>0</v>
      </c>
      <c r="O28" s="415"/>
      <c r="P28" s="429">
        <f t="shared" si="2"/>
        <v>0</v>
      </c>
      <c r="Q28" s="416">
        <f t="shared" si="2"/>
        <v>0</v>
      </c>
      <c r="R28" s="444"/>
      <c r="S28" s="417">
        <f t="shared" si="2"/>
        <v>0</v>
      </c>
      <c r="T28" s="420">
        <f t="shared" si="2"/>
        <v>0</v>
      </c>
      <c r="U28" s="445">
        <f t="shared" si="2"/>
        <v>0</v>
      </c>
      <c r="V28" s="446">
        <f t="shared" si="2"/>
        <v>0</v>
      </c>
    </row>
    <row r="29" spans="2:22" x14ac:dyDescent="0.2">
      <c r="C29" s="99"/>
      <c r="D29" s="100" t="s">
        <v>50</v>
      </c>
      <c r="E29" s="101"/>
      <c r="F29" s="447"/>
      <c r="G29" s="448">
        <f>G27+G28</f>
        <v>0</v>
      </c>
      <c r="H29" s="449">
        <f>H27+H28</f>
        <v>0</v>
      </c>
      <c r="I29" s="447"/>
      <c r="J29" s="450">
        <f>J27+J28</f>
        <v>0</v>
      </c>
      <c r="K29" s="451">
        <f>K27+K28</f>
        <v>0</v>
      </c>
      <c r="L29" s="452"/>
      <c r="M29" s="448">
        <f>M27+M28</f>
        <v>0</v>
      </c>
      <c r="N29" s="449">
        <f>N27+N28</f>
        <v>0</v>
      </c>
      <c r="O29" s="447"/>
      <c r="P29" s="450">
        <f>P27+P28</f>
        <v>0</v>
      </c>
      <c r="Q29" s="451">
        <f>Q27+Q28</f>
        <v>0</v>
      </c>
      <c r="R29" s="452"/>
      <c r="S29" s="448">
        <f>S27+S28</f>
        <v>0</v>
      </c>
      <c r="T29" s="453">
        <f>T27+T28</f>
        <v>0</v>
      </c>
      <c r="U29" s="454">
        <f>U27+U28</f>
        <v>0</v>
      </c>
      <c r="V29" s="455">
        <f>V27+V28</f>
        <v>0</v>
      </c>
    </row>
    <row r="30" spans="2:22" x14ac:dyDescent="0.2">
      <c r="B30" s="4"/>
      <c r="C30" s="43"/>
      <c r="D30" s="43" t="s">
        <v>45</v>
      </c>
      <c r="E30" s="88"/>
      <c r="F30" s="424"/>
      <c r="G30" s="438">
        <f t="shared" ref="G30:H32" si="3">(G29*$B30/100)+G29</f>
        <v>0</v>
      </c>
      <c r="H30" s="418">
        <f t="shared" si="3"/>
        <v>0</v>
      </c>
      <c r="I30" s="424"/>
      <c r="J30" s="417">
        <f t="shared" ref="J30:K32" si="4">(J29*$B30/100)+J29</f>
        <v>0</v>
      </c>
      <c r="K30" s="418">
        <f t="shared" si="4"/>
        <v>0</v>
      </c>
      <c r="L30" s="424"/>
      <c r="M30" s="417">
        <f t="shared" ref="M30:N32" si="5">(M29*$B30/100)+M29</f>
        <v>0</v>
      </c>
      <c r="N30" s="418">
        <f t="shared" si="5"/>
        <v>0</v>
      </c>
      <c r="O30" s="424"/>
      <c r="P30" s="417">
        <f t="shared" ref="P30:Q32" si="6">(P29*$B30/100)+P29</f>
        <v>0</v>
      </c>
      <c r="Q30" s="418">
        <f t="shared" si="6"/>
        <v>0</v>
      </c>
      <c r="R30" s="424"/>
      <c r="S30" s="429">
        <f t="shared" ref="S30:V32" si="7">(S29*$B30/100)+S29</f>
        <v>0</v>
      </c>
      <c r="T30" s="420">
        <f t="shared" si="7"/>
        <v>0</v>
      </c>
      <c r="U30" s="421">
        <f t="shared" si="7"/>
        <v>0</v>
      </c>
      <c r="V30" s="446">
        <f t="shared" si="7"/>
        <v>0</v>
      </c>
    </row>
    <row r="31" spans="2:22" x14ac:dyDescent="0.2">
      <c r="B31" s="4"/>
      <c r="C31" s="43"/>
      <c r="D31" s="43" t="s">
        <v>46</v>
      </c>
      <c r="E31" s="88"/>
      <c r="F31" s="424"/>
      <c r="G31" s="417">
        <f t="shared" si="3"/>
        <v>0</v>
      </c>
      <c r="H31" s="418">
        <f t="shared" si="3"/>
        <v>0</v>
      </c>
      <c r="I31" s="424"/>
      <c r="J31" s="417">
        <f t="shared" si="4"/>
        <v>0</v>
      </c>
      <c r="K31" s="418">
        <f t="shared" si="4"/>
        <v>0</v>
      </c>
      <c r="L31" s="424"/>
      <c r="M31" s="417">
        <f t="shared" si="5"/>
        <v>0</v>
      </c>
      <c r="N31" s="418">
        <f t="shared" si="5"/>
        <v>0</v>
      </c>
      <c r="O31" s="424"/>
      <c r="P31" s="417">
        <f t="shared" si="6"/>
        <v>0</v>
      </c>
      <c r="Q31" s="418">
        <f t="shared" si="6"/>
        <v>0</v>
      </c>
      <c r="R31" s="424"/>
      <c r="S31" s="429">
        <f t="shared" si="7"/>
        <v>0</v>
      </c>
      <c r="T31" s="420">
        <f t="shared" si="7"/>
        <v>0</v>
      </c>
      <c r="U31" s="421">
        <f t="shared" si="7"/>
        <v>0</v>
      </c>
      <c r="V31" s="446">
        <f t="shared" si="7"/>
        <v>0</v>
      </c>
    </row>
    <row r="32" spans="2:22" x14ac:dyDescent="0.2">
      <c r="B32" s="4"/>
      <c r="C32" s="43"/>
      <c r="D32" s="43" t="s">
        <v>47</v>
      </c>
      <c r="E32" s="88"/>
      <c r="F32" s="424"/>
      <c r="G32" s="417">
        <f t="shared" si="3"/>
        <v>0</v>
      </c>
      <c r="H32" s="418">
        <f t="shared" si="3"/>
        <v>0</v>
      </c>
      <c r="I32" s="424"/>
      <c r="J32" s="417">
        <f t="shared" si="4"/>
        <v>0</v>
      </c>
      <c r="K32" s="418">
        <f t="shared" si="4"/>
        <v>0</v>
      </c>
      <c r="L32" s="424"/>
      <c r="M32" s="417">
        <f t="shared" si="5"/>
        <v>0</v>
      </c>
      <c r="N32" s="418">
        <f t="shared" si="5"/>
        <v>0</v>
      </c>
      <c r="O32" s="424"/>
      <c r="P32" s="417">
        <f t="shared" si="6"/>
        <v>0</v>
      </c>
      <c r="Q32" s="418">
        <f t="shared" si="6"/>
        <v>0</v>
      </c>
      <c r="R32" s="424"/>
      <c r="S32" s="429">
        <f t="shared" si="7"/>
        <v>0</v>
      </c>
      <c r="T32" s="420">
        <f t="shared" si="7"/>
        <v>0</v>
      </c>
      <c r="U32" s="421">
        <f t="shared" si="7"/>
        <v>0</v>
      </c>
      <c r="V32" s="446">
        <f t="shared" si="7"/>
        <v>0</v>
      </c>
    </row>
    <row r="33" spans="3:22" ht="15" x14ac:dyDescent="0.25">
      <c r="C33" s="100"/>
      <c r="D33" s="100" t="s">
        <v>94</v>
      </c>
      <c r="E33" s="101"/>
      <c r="F33" s="447"/>
      <c r="G33" s="448">
        <f>SUM(G29:G32)</f>
        <v>0</v>
      </c>
      <c r="H33" s="449">
        <f>SUM(H29:H32)</f>
        <v>0</v>
      </c>
      <c r="I33" s="447"/>
      <c r="J33" s="448">
        <f>SUM(J29:J32)</f>
        <v>0</v>
      </c>
      <c r="K33" s="449">
        <f>SUM(K29:K32)</f>
        <v>0</v>
      </c>
      <c r="L33" s="447"/>
      <c r="M33" s="448">
        <f>SUM(M29:M32)</f>
        <v>0</v>
      </c>
      <c r="N33" s="449">
        <f>SUM(N29:N32)</f>
        <v>0</v>
      </c>
      <c r="O33" s="447"/>
      <c r="P33" s="448">
        <f>SUM(P29:P32)</f>
        <v>0</v>
      </c>
      <c r="Q33" s="449">
        <f>SUM(Q29:Q32)</f>
        <v>0</v>
      </c>
      <c r="R33" s="447"/>
      <c r="S33" s="450">
        <f>SUM(S29:S32)</f>
        <v>0</v>
      </c>
      <c r="T33" s="456">
        <f>SUM(T29:T32)</f>
        <v>0</v>
      </c>
      <c r="U33" s="436">
        <f>SUM(U29:U32)</f>
        <v>0</v>
      </c>
      <c r="V33" s="457">
        <f>SUM(V29:V32)</f>
        <v>0</v>
      </c>
    </row>
    <row r="34" spans="3:22" x14ac:dyDescent="0.2">
      <c r="F34" s="137"/>
      <c r="G34" s="138"/>
      <c r="H34" s="139"/>
      <c r="I34" s="137"/>
      <c r="J34" s="138"/>
      <c r="K34" s="139"/>
      <c r="L34" s="137"/>
      <c r="M34" s="138"/>
      <c r="N34" s="139"/>
      <c r="O34" s="137"/>
      <c r="P34" s="138"/>
      <c r="Q34" s="139"/>
      <c r="R34" s="137"/>
      <c r="S34" s="138"/>
      <c r="T34" s="139"/>
    </row>
    <row r="35" spans="3:22" ht="15" x14ac:dyDescent="0.25">
      <c r="D35" s="143" t="s">
        <v>55</v>
      </c>
      <c r="F35" s="458" t="s">
        <v>84</v>
      </c>
      <c r="G35" s="459"/>
      <c r="H35" s="460"/>
      <c r="I35" s="458" t="s">
        <v>87</v>
      </c>
      <c r="J35" s="459"/>
      <c r="K35" s="460"/>
      <c r="L35" s="458" t="s">
        <v>89</v>
      </c>
      <c r="M35" s="459"/>
      <c r="N35" s="460"/>
      <c r="O35" s="458" t="s">
        <v>51</v>
      </c>
      <c r="P35" s="459"/>
      <c r="Q35" s="460"/>
      <c r="R35" s="458" t="s">
        <v>92</v>
      </c>
      <c r="S35" s="459"/>
      <c r="T35" s="460"/>
    </row>
    <row r="36" spans="3:22" x14ac:dyDescent="0.2">
      <c r="F36" s="461" t="s">
        <v>85</v>
      </c>
      <c r="G36" s="462"/>
      <c r="H36" s="463"/>
      <c r="I36" s="461" t="s">
        <v>88</v>
      </c>
      <c r="J36" s="462"/>
      <c r="K36" s="463"/>
      <c r="L36" s="461" t="s">
        <v>90</v>
      </c>
      <c r="M36" s="462"/>
      <c r="N36" s="463"/>
      <c r="O36" s="461" t="s">
        <v>91</v>
      </c>
      <c r="P36" s="462"/>
      <c r="Q36" s="463"/>
      <c r="R36" s="461" t="s">
        <v>93</v>
      </c>
      <c r="S36" s="462"/>
      <c r="T36" s="463"/>
    </row>
    <row r="37" spans="3:22" x14ac:dyDescent="0.2">
      <c r="F37" s="461" t="s">
        <v>86</v>
      </c>
      <c r="G37" s="462"/>
      <c r="H37" s="463"/>
      <c r="I37" s="461" t="s">
        <v>86</v>
      </c>
      <c r="J37" s="462"/>
      <c r="K37" s="463"/>
      <c r="L37" s="461" t="s">
        <v>86</v>
      </c>
      <c r="M37" s="462"/>
      <c r="N37" s="463"/>
      <c r="O37" s="461" t="s">
        <v>86</v>
      </c>
      <c r="P37" s="462"/>
      <c r="Q37" s="463"/>
      <c r="R37" s="461" t="s">
        <v>86</v>
      </c>
      <c r="S37" s="462"/>
      <c r="T37" s="463"/>
    </row>
    <row r="38" spans="3:22" x14ac:dyDescent="0.2">
      <c r="F38" s="461"/>
      <c r="G38" s="462"/>
      <c r="H38" s="463"/>
      <c r="I38" s="461"/>
      <c r="J38" s="462"/>
      <c r="K38" s="463"/>
      <c r="L38" s="461"/>
      <c r="M38" s="462"/>
      <c r="N38" s="463"/>
      <c r="O38" s="461"/>
      <c r="P38" s="462"/>
      <c r="Q38" s="463"/>
      <c r="R38" s="461"/>
      <c r="S38" s="462"/>
      <c r="T38" s="463"/>
    </row>
    <row r="39" spans="3:22" x14ac:dyDescent="0.2">
      <c r="F39" s="464" t="s">
        <v>110</v>
      </c>
      <c r="G39" s="465" t="s">
        <v>112</v>
      </c>
      <c r="H39" s="466"/>
      <c r="I39" s="464" t="s">
        <v>111</v>
      </c>
      <c r="J39" s="465"/>
      <c r="K39" s="466"/>
      <c r="L39" s="464" t="s">
        <v>113</v>
      </c>
      <c r="M39" s="465"/>
      <c r="N39" s="466"/>
      <c r="O39" s="464" t="s">
        <v>114</v>
      </c>
      <c r="P39" s="465"/>
      <c r="Q39" s="466"/>
      <c r="R39" s="464" t="s">
        <v>115</v>
      </c>
      <c r="S39" s="465"/>
      <c r="T39" s="466"/>
    </row>
    <row r="40" spans="3:22" x14ac:dyDescent="0.2">
      <c r="F40" s="137"/>
      <c r="G40" s="138"/>
      <c r="H40" s="139"/>
      <c r="I40" s="137"/>
      <c r="J40" s="138"/>
      <c r="K40" s="139"/>
      <c r="L40" s="137"/>
      <c r="M40" s="138"/>
      <c r="N40" s="139"/>
      <c r="O40" s="137"/>
      <c r="P40" s="138"/>
      <c r="Q40" s="139"/>
      <c r="R40" s="137"/>
      <c r="S40" s="138"/>
      <c r="T40" s="139"/>
    </row>
    <row r="41" spans="3:22" x14ac:dyDescent="0.2">
      <c r="D41" s="143" t="s">
        <v>36</v>
      </c>
      <c r="F41" s="467"/>
      <c r="G41" s="468" t="s">
        <v>117</v>
      </c>
      <c r="H41" s="469"/>
      <c r="I41" s="467"/>
      <c r="J41" s="470"/>
      <c r="K41" s="469"/>
      <c r="L41" s="467"/>
      <c r="M41" s="468" t="s">
        <v>118</v>
      </c>
      <c r="N41" s="469"/>
      <c r="O41" s="467"/>
      <c r="P41" s="471" t="s">
        <v>168</v>
      </c>
      <c r="Q41" s="469"/>
      <c r="R41" s="611" t="s">
        <v>186</v>
      </c>
      <c r="S41" s="612"/>
      <c r="T41" s="613"/>
    </row>
    <row r="42" spans="3:22" x14ac:dyDescent="0.2">
      <c r="D42" s="23"/>
      <c r="F42" s="472"/>
      <c r="G42" s="473" t="s">
        <v>189</v>
      </c>
      <c r="H42" s="460"/>
      <c r="I42" s="177"/>
      <c r="J42" s="23"/>
      <c r="K42" s="178"/>
      <c r="L42" s="472"/>
      <c r="M42" s="473" t="s">
        <v>189</v>
      </c>
      <c r="N42" s="460"/>
      <c r="O42" s="472"/>
      <c r="P42" s="473" t="s">
        <v>189</v>
      </c>
      <c r="Q42" s="460"/>
      <c r="R42" s="611" t="s">
        <v>187</v>
      </c>
      <c r="S42" s="612"/>
      <c r="T42" s="613"/>
    </row>
    <row r="43" spans="3:22" x14ac:dyDescent="0.2">
      <c r="D43" s="23"/>
      <c r="F43" s="464"/>
      <c r="G43" s="474" t="s">
        <v>190</v>
      </c>
      <c r="H43" s="466"/>
      <c r="I43" s="177"/>
      <c r="J43" s="23"/>
      <c r="K43" s="178"/>
      <c r="L43" s="464"/>
      <c r="M43" s="474" t="s">
        <v>190</v>
      </c>
      <c r="N43" s="466"/>
      <c r="O43" s="464"/>
      <c r="P43" s="474" t="s">
        <v>190</v>
      </c>
      <c r="Q43" s="466"/>
      <c r="R43" s="185"/>
      <c r="S43" s="186"/>
      <c r="T43" s="187"/>
    </row>
    <row r="44" spans="3:22" x14ac:dyDescent="0.2">
      <c r="F44" s="137"/>
      <c r="G44" s="138"/>
      <c r="H44" s="139"/>
      <c r="I44" s="137"/>
      <c r="J44" s="138"/>
      <c r="K44" s="139"/>
      <c r="L44" s="137"/>
      <c r="M44" s="138"/>
      <c r="N44" s="139"/>
      <c r="O44" s="137"/>
      <c r="P44" s="138"/>
      <c r="Q44" s="139"/>
      <c r="R44" s="137"/>
      <c r="S44" s="138"/>
      <c r="T44" s="139"/>
    </row>
    <row r="45" spans="3:22" ht="15" thickBot="1" x14ac:dyDescent="0.25">
      <c r="D45" s="143" t="s">
        <v>116</v>
      </c>
      <c r="F45" s="608" t="s">
        <v>38</v>
      </c>
      <c r="G45" s="609"/>
      <c r="H45" s="610"/>
      <c r="I45" s="608" t="s">
        <v>38</v>
      </c>
      <c r="J45" s="609"/>
      <c r="K45" s="610"/>
      <c r="L45" s="608" t="s">
        <v>38</v>
      </c>
      <c r="M45" s="609"/>
      <c r="N45" s="610"/>
      <c r="O45" s="475"/>
      <c r="P45" s="476"/>
      <c r="Q45" s="477"/>
      <c r="R45" s="608" t="s">
        <v>38</v>
      </c>
      <c r="S45" s="609"/>
      <c r="T45" s="610"/>
    </row>
    <row r="49" spans="4:4" x14ac:dyDescent="0.2">
      <c r="D49" s="18" t="s">
        <v>169</v>
      </c>
    </row>
    <row r="50" spans="4:4" x14ac:dyDescent="0.2">
      <c r="D50" s="18" t="s">
        <v>194</v>
      </c>
    </row>
    <row r="51" spans="4:4" x14ac:dyDescent="0.2">
      <c r="D51" s="18" t="s">
        <v>195</v>
      </c>
    </row>
    <row r="52" spans="4:4" x14ac:dyDescent="0.2">
      <c r="D52" s="18" t="s">
        <v>170</v>
      </c>
    </row>
    <row r="53" spans="4:4" x14ac:dyDescent="0.2">
      <c r="D53" s="18" t="s">
        <v>171</v>
      </c>
    </row>
    <row r="54" spans="4:4" x14ac:dyDescent="0.2">
      <c r="D54" s="18" t="s">
        <v>172</v>
      </c>
    </row>
    <row r="55" spans="4:4" x14ac:dyDescent="0.2">
      <c r="D55" s="18" t="s">
        <v>173</v>
      </c>
    </row>
    <row r="56" spans="4:4" x14ac:dyDescent="0.2">
      <c r="D56" s="18" t="s">
        <v>214</v>
      </c>
    </row>
  </sheetData>
  <sheetProtection algorithmName="SHA-512" hashValue="yovgvf79/8UgyvURwtdNSFQp2b7oB0dzmZTpbvcnXJT8239xkcmmLc7nfae1qHZPJ4c7MsptPykBdGx8umjqEQ==" saltValue="IlhSgOZlJfB/KZp3IWNr1w==" spinCount="100000" sheet="1" objects="1" scenarios="1" selectLockedCells="1"/>
  <mergeCells count="8">
    <mergeCell ref="R45:T45"/>
    <mergeCell ref="R41:T41"/>
    <mergeCell ref="R42:T42"/>
    <mergeCell ref="C5:D5"/>
    <mergeCell ref="C6:D6"/>
    <mergeCell ref="F45:H45"/>
    <mergeCell ref="I45:K45"/>
    <mergeCell ref="L45:N45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318B-28AE-491C-BD06-C4998E63CF5E}">
  <dimension ref="A1:J56"/>
  <sheetViews>
    <sheetView workbookViewId="0">
      <selection activeCell="B32" sqref="B32"/>
    </sheetView>
  </sheetViews>
  <sheetFormatPr baseColWidth="10" defaultRowHeight="14.25" x14ac:dyDescent="0.2"/>
  <cols>
    <col min="1" max="1" width="3.625" style="18" customWidth="1"/>
    <col min="2" max="2" width="14" style="18" customWidth="1"/>
    <col min="3" max="3" width="6.75" style="18" customWidth="1"/>
    <col min="4" max="4" width="62.125" style="18" customWidth="1"/>
    <col min="5" max="6" width="11" style="18"/>
    <col min="7" max="8" width="11.375" style="18" bestFit="1" customWidth="1"/>
    <col min="9" max="16384" width="11" style="18"/>
  </cols>
  <sheetData>
    <row r="1" spans="1:10" ht="20.25" x14ac:dyDescent="0.3">
      <c r="A1" s="205" t="str">
        <f>'Los 1 Waren'!A1</f>
        <v>Winterdienstleistungen an Schulen und Verwaltungsgebäuden im Landkreis Mecklenburgische Seenplatte</v>
      </c>
      <c r="B1" s="205"/>
      <c r="C1" s="205"/>
      <c r="D1" s="205"/>
      <c r="E1" s="206"/>
      <c r="F1" s="206"/>
      <c r="G1" s="206"/>
      <c r="H1" s="206"/>
      <c r="J1" s="18" t="str">
        <f>'Los 1 Waren'!K1</f>
        <v>Stand: 07.05.2026</v>
      </c>
    </row>
    <row r="2" spans="1:10" ht="15.75" x14ac:dyDescent="0.25">
      <c r="A2" s="19" t="str">
        <f>'Los 1 Waren'!A2</f>
        <v>Vergabenummer: 10.71.500.1010-035</v>
      </c>
      <c r="B2" s="19"/>
      <c r="C2" s="19"/>
      <c r="D2" s="19"/>
      <c r="E2" s="206"/>
      <c r="F2" s="206"/>
      <c r="G2" s="206"/>
      <c r="H2" s="206"/>
    </row>
    <row r="3" spans="1:10" ht="15.75" x14ac:dyDescent="0.25">
      <c r="A3" s="19" t="s">
        <v>203</v>
      </c>
      <c r="B3" s="19"/>
      <c r="C3" s="19"/>
      <c r="D3" s="19"/>
      <c r="E3" s="206"/>
      <c r="F3" s="206"/>
      <c r="G3" s="206"/>
      <c r="H3" s="206"/>
    </row>
    <row r="5" spans="1:10" x14ac:dyDescent="0.2">
      <c r="B5" s="18" t="s">
        <v>205</v>
      </c>
      <c r="C5" s="588"/>
      <c r="D5" s="588"/>
    </row>
    <row r="6" spans="1:10" x14ac:dyDescent="0.2">
      <c r="B6" s="18" t="s">
        <v>206</v>
      </c>
      <c r="C6" s="620"/>
      <c r="D6" s="620"/>
    </row>
    <row r="7" spans="1:10" x14ac:dyDescent="0.2">
      <c r="H7" s="392"/>
    </row>
    <row r="8" spans="1:10" ht="15" thickBot="1" x14ac:dyDescent="0.25">
      <c r="B8" s="22" t="s">
        <v>53</v>
      </c>
      <c r="C8" s="23"/>
      <c r="H8" s="392"/>
    </row>
    <row r="9" spans="1:10" ht="15" x14ac:dyDescent="0.25">
      <c r="B9" s="25" t="s">
        <v>54</v>
      </c>
      <c r="C9" s="26" t="s">
        <v>143</v>
      </c>
      <c r="D9" s="26" t="s">
        <v>2</v>
      </c>
      <c r="E9" s="27" t="s">
        <v>3</v>
      </c>
      <c r="F9" s="215" t="s">
        <v>4</v>
      </c>
      <c r="G9" s="212" t="s">
        <v>5</v>
      </c>
      <c r="H9" s="214" t="s">
        <v>6</v>
      </c>
    </row>
    <row r="10" spans="1:10" x14ac:dyDescent="0.2">
      <c r="C10" s="32" t="s">
        <v>144</v>
      </c>
      <c r="D10" s="33" t="s">
        <v>7</v>
      </c>
      <c r="E10" s="34" t="s">
        <v>8</v>
      </c>
      <c r="F10" s="478">
        <v>1778.3</v>
      </c>
      <c r="G10" s="12"/>
      <c r="H10" s="479">
        <f>G10*6</f>
        <v>0</v>
      </c>
    </row>
    <row r="11" spans="1:10" x14ac:dyDescent="0.2">
      <c r="C11" s="32" t="s">
        <v>145</v>
      </c>
      <c r="D11" s="43" t="s">
        <v>181</v>
      </c>
      <c r="E11" s="44" t="s">
        <v>9</v>
      </c>
      <c r="F11" s="480">
        <v>292.5</v>
      </c>
      <c r="G11" s="13"/>
      <c r="H11" s="481">
        <f>G11*7</f>
        <v>0</v>
      </c>
    </row>
    <row r="12" spans="1:10" x14ac:dyDescent="0.2">
      <c r="C12" s="32" t="s">
        <v>146</v>
      </c>
      <c r="D12" s="43" t="s">
        <v>182</v>
      </c>
      <c r="E12" s="44" t="s">
        <v>10</v>
      </c>
      <c r="F12" s="480">
        <v>292.5</v>
      </c>
      <c r="G12" s="13"/>
      <c r="H12" s="481">
        <f>G12*8</f>
        <v>0</v>
      </c>
    </row>
    <row r="13" spans="1:10" x14ac:dyDescent="0.2">
      <c r="C13" s="32" t="s">
        <v>159</v>
      </c>
      <c r="D13" s="43" t="s">
        <v>179</v>
      </c>
      <c r="E13" s="44" t="s">
        <v>9</v>
      </c>
      <c r="F13" s="482"/>
      <c r="G13" s="483"/>
      <c r="H13" s="484"/>
    </row>
    <row r="14" spans="1:10" x14ac:dyDescent="0.2">
      <c r="C14" s="32" t="s">
        <v>147</v>
      </c>
      <c r="D14" s="43" t="s">
        <v>180</v>
      </c>
      <c r="E14" s="44" t="s">
        <v>10</v>
      </c>
      <c r="F14" s="482"/>
      <c r="G14" s="483"/>
      <c r="H14" s="484"/>
    </row>
    <row r="15" spans="1:10" x14ac:dyDescent="0.2">
      <c r="C15" s="32" t="s">
        <v>148</v>
      </c>
      <c r="D15" s="43" t="s">
        <v>211</v>
      </c>
      <c r="E15" s="44" t="s">
        <v>9</v>
      </c>
      <c r="F15" s="482"/>
      <c r="G15" s="483"/>
      <c r="H15" s="484"/>
    </row>
    <row r="16" spans="1:10" x14ac:dyDescent="0.2">
      <c r="C16" s="32" t="s">
        <v>149</v>
      </c>
      <c r="D16" s="43" t="s">
        <v>183</v>
      </c>
      <c r="E16" s="44" t="s">
        <v>10</v>
      </c>
      <c r="F16" s="482"/>
      <c r="G16" s="483"/>
      <c r="H16" s="484"/>
    </row>
    <row r="17" spans="2:8" x14ac:dyDescent="0.2">
      <c r="C17" s="32" t="s">
        <v>150</v>
      </c>
      <c r="D17" s="43" t="s">
        <v>212</v>
      </c>
      <c r="E17" s="44" t="s">
        <v>9</v>
      </c>
      <c r="F17" s="480">
        <v>1485.8</v>
      </c>
      <c r="G17" s="13"/>
      <c r="H17" s="484">
        <f>G17*7</f>
        <v>0</v>
      </c>
    </row>
    <row r="18" spans="2:8" x14ac:dyDescent="0.2">
      <c r="C18" s="32" t="s">
        <v>151</v>
      </c>
      <c r="D18" s="43" t="s">
        <v>184</v>
      </c>
      <c r="E18" s="44" t="s">
        <v>10</v>
      </c>
      <c r="F18" s="480">
        <v>1485.8</v>
      </c>
      <c r="G18" s="13"/>
      <c r="H18" s="484">
        <f>G18*8</f>
        <v>0</v>
      </c>
    </row>
    <row r="19" spans="2:8" x14ac:dyDescent="0.2">
      <c r="C19" s="32" t="s">
        <v>152</v>
      </c>
      <c r="D19" s="43" t="s">
        <v>175</v>
      </c>
      <c r="E19" s="44" t="s">
        <v>9</v>
      </c>
      <c r="F19" s="480">
        <v>826.1</v>
      </c>
      <c r="G19" s="13"/>
      <c r="H19" s="484">
        <f>G19*7</f>
        <v>0</v>
      </c>
    </row>
    <row r="20" spans="2:8" x14ac:dyDescent="0.2">
      <c r="C20" s="32" t="s">
        <v>153</v>
      </c>
      <c r="D20" s="43" t="s">
        <v>177</v>
      </c>
      <c r="E20" s="44" t="s">
        <v>9</v>
      </c>
      <c r="F20" s="482"/>
      <c r="G20" s="483"/>
      <c r="H20" s="484"/>
    </row>
    <row r="21" spans="2:8" x14ac:dyDescent="0.2">
      <c r="C21" s="32" t="s">
        <v>154</v>
      </c>
      <c r="D21" s="43" t="s">
        <v>178</v>
      </c>
      <c r="E21" s="44" t="s">
        <v>10</v>
      </c>
      <c r="F21" s="482"/>
      <c r="G21" s="483"/>
      <c r="H21" s="484"/>
    </row>
    <row r="22" spans="2:8" ht="15" x14ac:dyDescent="0.25">
      <c r="C22" s="32"/>
      <c r="D22" s="62" t="s">
        <v>176</v>
      </c>
      <c r="E22" s="44"/>
      <c r="F22" s="482"/>
      <c r="G22" s="483"/>
      <c r="H22" s="484"/>
    </row>
    <row r="23" spans="2:8" x14ac:dyDescent="0.2">
      <c r="C23" s="32" t="s">
        <v>155</v>
      </c>
      <c r="D23" s="43" t="s">
        <v>213</v>
      </c>
      <c r="E23" s="44" t="s">
        <v>11</v>
      </c>
      <c r="F23" s="482"/>
      <c r="G23" s="1"/>
      <c r="H23" s="484">
        <f>G23</f>
        <v>0</v>
      </c>
    </row>
    <row r="24" spans="2:8" x14ac:dyDescent="0.2">
      <c r="C24" s="32" t="s">
        <v>156</v>
      </c>
      <c r="D24" s="43" t="s">
        <v>12</v>
      </c>
      <c r="E24" s="44" t="s">
        <v>11</v>
      </c>
      <c r="F24" s="482"/>
      <c r="G24" s="1"/>
      <c r="H24" s="484">
        <f>G24</f>
        <v>0</v>
      </c>
    </row>
    <row r="25" spans="2:8" x14ac:dyDescent="0.2">
      <c r="C25" s="32" t="s">
        <v>157</v>
      </c>
      <c r="D25" s="43" t="s">
        <v>13</v>
      </c>
      <c r="E25" s="44" t="s">
        <v>11</v>
      </c>
      <c r="F25" s="482"/>
      <c r="G25" s="1"/>
      <c r="H25" s="484">
        <f>G25</f>
        <v>0</v>
      </c>
    </row>
    <row r="26" spans="2:8" x14ac:dyDescent="0.2">
      <c r="C26" s="32" t="s">
        <v>158</v>
      </c>
      <c r="D26" s="43" t="s">
        <v>14</v>
      </c>
      <c r="E26" s="44" t="s">
        <v>11</v>
      </c>
      <c r="F26" s="485"/>
      <c r="G26" s="3"/>
      <c r="H26" s="486">
        <f>G26</f>
        <v>0</v>
      </c>
    </row>
    <row r="27" spans="2:8" x14ac:dyDescent="0.2">
      <c r="C27" s="77"/>
      <c r="D27" s="33" t="s">
        <v>40</v>
      </c>
      <c r="E27" s="78"/>
      <c r="F27" s="487"/>
      <c r="G27" s="488">
        <f>SUM(G10:G21)</f>
        <v>0</v>
      </c>
      <c r="H27" s="489">
        <f>SUM(H10:H21)</f>
        <v>0</v>
      </c>
    </row>
    <row r="28" spans="2:8" x14ac:dyDescent="0.2">
      <c r="B28" s="16"/>
      <c r="C28" s="32"/>
      <c r="D28" s="43" t="s">
        <v>174</v>
      </c>
      <c r="E28" s="88"/>
      <c r="F28" s="482"/>
      <c r="G28" s="490">
        <f>G27*B28/100</f>
        <v>0</v>
      </c>
      <c r="H28" s="491">
        <f>H27*0.19</f>
        <v>0</v>
      </c>
    </row>
    <row r="29" spans="2:8" x14ac:dyDescent="0.2">
      <c r="C29" s="99"/>
      <c r="D29" s="100" t="s">
        <v>50</v>
      </c>
      <c r="E29" s="101"/>
      <c r="F29" s="485"/>
      <c r="G29" s="492">
        <f>SUM(G27:G28)</f>
        <v>0</v>
      </c>
      <c r="H29" s="493">
        <f>SUM(H27:H28)</f>
        <v>0</v>
      </c>
    </row>
    <row r="30" spans="2:8" x14ac:dyDescent="0.2">
      <c r="B30" s="4"/>
      <c r="C30" s="43"/>
      <c r="D30" s="43" t="s">
        <v>45</v>
      </c>
      <c r="E30" s="88"/>
      <c r="F30" s="482"/>
      <c r="G30" s="490">
        <f t="shared" ref="G30:H32" si="0">(G29*$B30/100)+G29</f>
        <v>0</v>
      </c>
      <c r="H30" s="491">
        <f t="shared" si="0"/>
        <v>0</v>
      </c>
    </row>
    <row r="31" spans="2:8" x14ac:dyDescent="0.2">
      <c r="B31" s="4"/>
      <c r="C31" s="43"/>
      <c r="D31" s="43" t="s">
        <v>46</v>
      </c>
      <c r="E31" s="88"/>
      <c r="F31" s="482"/>
      <c r="G31" s="490">
        <f t="shared" si="0"/>
        <v>0</v>
      </c>
      <c r="H31" s="491">
        <f t="shared" si="0"/>
        <v>0</v>
      </c>
    </row>
    <row r="32" spans="2:8" x14ac:dyDescent="0.2">
      <c r="B32" s="4"/>
      <c r="C32" s="43"/>
      <c r="D32" s="43" t="s">
        <v>47</v>
      </c>
      <c r="E32" s="88"/>
      <c r="F32" s="482"/>
      <c r="G32" s="490">
        <f t="shared" si="0"/>
        <v>0</v>
      </c>
      <c r="H32" s="491">
        <f t="shared" si="0"/>
        <v>0</v>
      </c>
    </row>
    <row r="33" spans="3:8" ht="15" x14ac:dyDescent="0.25">
      <c r="C33" s="100"/>
      <c r="D33" s="100" t="s">
        <v>94</v>
      </c>
      <c r="E33" s="101"/>
      <c r="F33" s="485"/>
      <c r="G33" s="494">
        <f>SUM(G29:G32)</f>
        <v>0</v>
      </c>
      <c r="H33" s="495">
        <f>SUM(H29:H32)</f>
        <v>0</v>
      </c>
    </row>
    <row r="34" spans="3:8" x14ac:dyDescent="0.2">
      <c r="F34" s="137"/>
      <c r="G34" s="138"/>
      <c r="H34" s="139"/>
    </row>
    <row r="35" spans="3:8" ht="15" x14ac:dyDescent="0.25">
      <c r="D35" s="143" t="s">
        <v>55</v>
      </c>
      <c r="E35" s="23"/>
      <c r="F35" s="496" t="s">
        <v>95</v>
      </c>
      <c r="G35" s="497"/>
      <c r="H35" s="498"/>
    </row>
    <row r="36" spans="3:8" x14ac:dyDescent="0.2">
      <c r="F36" s="499" t="s">
        <v>96</v>
      </c>
      <c r="G36" s="500"/>
      <c r="H36" s="501"/>
    </row>
    <row r="37" spans="3:8" x14ac:dyDescent="0.2">
      <c r="F37" s="499" t="s">
        <v>97</v>
      </c>
      <c r="G37" s="500"/>
      <c r="H37" s="501"/>
    </row>
    <row r="38" spans="3:8" x14ac:dyDescent="0.2">
      <c r="F38" s="499"/>
      <c r="G38" s="500"/>
      <c r="H38" s="501"/>
    </row>
    <row r="39" spans="3:8" x14ac:dyDescent="0.2">
      <c r="F39" s="502" t="s">
        <v>98</v>
      </c>
      <c r="G39" s="503"/>
      <c r="H39" s="504"/>
    </row>
    <row r="40" spans="3:8" x14ac:dyDescent="0.2">
      <c r="F40" s="137"/>
      <c r="G40" s="138"/>
      <c r="H40" s="139"/>
    </row>
    <row r="41" spans="3:8" x14ac:dyDescent="0.2">
      <c r="D41" s="143" t="s">
        <v>36</v>
      </c>
      <c r="F41" s="617" t="s">
        <v>160</v>
      </c>
      <c r="G41" s="618"/>
      <c r="H41" s="619"/>
    </row>
    <row r="42" spans="3:8" x14ac:dyDescent="0.2">
      <c r="D42" s="23"/>
      <c r="F42" s="505"/>
      <c r="G42" s="506" t="s">
        <v>189</v>
      </c>
      <c r="H42" s="507"/>
    </row>
    <row r="43" spans="3:8" x14ac:dyDescent="0.2">
      <c r="D43" s="23"/>
      <c r="F43" s="508"/>
      <c r="G43" s="509" t="s">
        <v>190</v>
      </c>
      <c r="H43" s="510"/>
    </row>
    <row r="44" spans="3:8" x14ac:dyDescent="0.2">
      <c r="D44" s="23"/>
      <c r="F44" s="137"/>
      <c r="G44" s="138"/>
      <c r="H44" s="139"/>
    </row>
    <row r="45" spans="3:8" ht="15" thickBot="1" x14ac:dyDescent="0.25">
      <c r="D45" s="143" t="s">
        <v>116</v>
      </c>
      <c r="F45" s="614" t="s">
        <v>38</v>
      </c>
      <c r="G45" s="615"/>
      <c r="H45" s="616"/>
    </row>
    <row r="49" spans="4:4" x14ac:dyDescent="0.2">
      <c r="D49" s="18" t="s">
        <v>169</v>
      </c>
    </row>
    <row r="50" spans="4:4" x14ac:dyDescent="0.2">
      <c r="D50" s="18" t="s">
        <v>194</v>
      </c>
    </row>
    <row r="51" spans="4:4" x14ac:dyDescent="0.2">
      <c r="D51" s="18" t="s">
        <v>195</v>
      </c>
    </row>
    <row r="52" spans="4:4" x14ac:dyDescent="0.2">
      <c r="D52" s="18" t="s">
        <v>170</v>
      </c>
    </row>
    <row r="53" spans="4:4" x14ac:dyDescent="0.2">
      <c r="D53" s="18" t="s">
        <v>171</v>
      </c>
    </row>
    <row r="54" spans="4:4" x14ac:dyDescent="0.2">
      <c r="D54" s="18" t="s">
        <v>172</v>
      </c>
    </row>
    <row r="55" spans="4:4" x14ac:dyDescent="0.2">
      <c r="D55" s="18" t="s">
        <v>173</v>
      </c>
    </row>
    <row r="56" spans="4:4" x14ac:dyDescent="0.2">
      <c r="D56" s="18" t="s">
        <v>214</v>
      </c>
    </row>
  </sheetData>
  <sheetProtection algorithmName="SHA-512" hashValue="49ote4oHJOPUR/MoNg8M2K2SOwOuDlHgDO0zmeLtE8hTL8h49vz880iNtNj/xUjtbm6I4ur1DRVh3jTD/ABAmg==" saltValue="flE34BSJ9dP1e6/nddMpfw==" spinCount="100000" sheet="1" objects="1" scenarios="1" selectLockedCells="1"/>
  <mergeCells count="4">
    <mergeCell ref="F45:H45"/>
    <mergeCell ref="F41:H41"/>
    <mergeCell ref="C5:D5"/>
    <mergeCell ref="C6:D6"/>
  </mergeCells>
  <pageMargins left="0.70866141732283472" right="0.70866141732283472" top="0.78740157480314965" bottom="0.78740157480314965" header="0.31496062992125984" footer="0.31496062992125984"/>
  <pageSetup paperSize="8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766C-018F-4FB8-8652-82F6A3298FEB}">
  <dimension ref="A1:M57"/>
  <sheetViews>
    <sheetView workbookViewId="0">
      <selection activeCell="B32" sqref="B32"/>
    </sheetView>
  </sheetViews>
  <sheetFormatPr baseColWidth="10" defaultRowHeight="14.25" x14ac:dyDescent="0.2"/>
  <cols>
    <col min="1" max="1" width="4.875" style="18" customWidth="1"/>
    <col min="2" max="2" width="14" style="18" customWidth="1"/>
    <col min="3" max="3" width="6.75" style="18" customWidth="1"/>
    <col min="4" max="4" width="63.375" style="18" customWidth="1"/>
    <col min="5" max="6" width="11" style="18"/>
    <col min="7" max="7" width="11.375" style="18" bestFit="1" customWidth="1"/>
    <col min="8" max="16384" width="11" style="18"/>
  </cols>
  <sheetData>
    <row r="1" spans="1:13" ht="20.25" x14ac:dyDescent="0.3">
      <c r="A1" s="205" t="str">
        <f>'Los 1 Waren'!A1</f>
        <v>Winterdienstleistungen an Schulen und Verwaltungsgebäuden im Landkreis Mecklenburgische Seenplatte</v>
      </c>
      <c r="B1" s="205"/>
      <c r="C1" s="205"/>
      <c r="D1" s="205"/>
      <c r="E1" s="331"/>
      <c r="J1" s="18" t="str">
        <f>'Los 1 Waren'!K1</f>
        <v>Stand: 07.05.2026</v>
      </c>
    </row>
    <row r="2" spans="1:13" ht="15.75" x14ac:dyDescent="0.25">
      <c r="A2" s="19" t="str">
        <f>'Los 1 Waren'!A2</f>
        <v>Vergabenummer: 10.71.500.1010-035</v>
      </c>
      <c r="B2" s="19"/>
      <c r="C2" s="19"/>
      <c r="D2" s="19"/>
    </row>
    <row r="3" spans="1:13" ht="15.75" x14ac:dyDescent="0.25">
      <c r="A3" s="19" t="s">
        <v>204</v>
      </c>
      <c r="B3" s="19"/>
      <c r="C3" s="19"/>
      <c r="D3" s="19"/>
    </row>
    <row r="4" spans="1:13" x14ac:dyDescent="0.2">
      <c r="M4" s="392"/>
    </row>
    <row r="5" spans="1:13" x14ac:dyDescent="0.2">
      <c r="B5" s="18" t="s">
        <v>205</v>
      </c>
      <c r="C5" s="588"/>
      <c r="D5" s="588"/>
      <c r="M5" s="392"/>
    </row>
    <row r="6" spans="1:13" x14ac:dyDescent="0.2">
      <c r="B6" s="18" t="s">
        <v>206</v>
      </c>
      <c r="C6" s="588"/>
      <c r="D6" s="588"/>
      <c r="M6" s="392"/>
    </row>
    <row r="7" spans="1:13" x14ac:dyDescent="0.2">
      <c r="M7" s="392"/>
    </row>
    <row r="8" spans="1:13" ht="15.75" thickBot="1" x14ac:dyDescent="0.3">
      <c r="B8" s="22" t="s">
        <v>53</v>
      </c>
      <c r="C8" s="23"/>
      <c r="L8" s="208" t="s">
        <v>48</v>
      </c>
      <c r="M8" s="208" t="s">
        <v>48</v>
      </c>
    </row>
    <row r="9" spans="1:13" ht="15" x14ac:dyDescent="0.25">
      <c r="B9" s="25" t="s">
        <v>54</v>
      </c>
      <c r="C9" s="26" t="s">
        <v>143</v>
      </c>
      <c r="D9" s="26" t="s">
        <v>2</v>
      </c>
      <c r="E9" s="27" t="s">
        <v>3</v>
      </c>
      <c r="F9" s="215" t="s">
        <v>4</v>
      </c>
      <c r="G9" s="212" t="s">
        <v>5</v>
      </c>
      <c r="H9" s="214" t="s">
        <v>6</v>
      </c>
      <c r="I9" s="215" t="s">
        <v>4</v>
      </c>
      <c r="J9" s="212" t="s">
        <v>5</v>
      </c>
      <c r="K9" s="214" t="s">
        <v>6</v>
      </c>
      <c r="L9" s="511" t="s">
        <v>42</v>
      </c>
      <c r="M9" s="512" t="s">
        <v>43</v>
      </c>
    </row>
    <row r="10" spans="1:13" x14ac:dyDescent="0.2">
      <c r="C10" s="32" t="s">
        <v>144</v>
      </c>
      <c r="D10" s="33" t="s">
        <v>7</v>
      </c>
      <c r="E10" s="34" t="s">
        <v>8</v>
      </c>
      <c r="F10" s="513">
        <v>404.75</v>
      </c>
      <c r="G10" s="12"/>
      <c r="H10" s="514">
        <f>G10*6</f>
        <v>0</v>
      </c>
      <c r="I10" s="515">
        <v>97.2</v>
      </c>
      <c r="J10" s="2"/>
      <c r="K10" s="516">
        <f>J10*6</f>
        <v>0</v>
      </c>
      <c r="L10" s="517">
        <f>G10+J10</f>
        <v>0</v>
      </c>
      <c r="M10" s="517">
        <f>H10+K10</f>
        <v>0</v>
      </c>
    </row>
    <row r="11" spans="1:13" x14ac:dyDescent="0.2">
      <c r="C11" s="32" t="s">
        <v>145</v>
      </c>
      <c r="D11" s="43" t="s">
        <v>181</v>
      </c>
      <c r="E11" s="44" t="s">
        <v>9</v>
      </c>
      <c r="F11" s="518"/>
      <c r="G11" s="519"/>
      <c r="H11" s="520"/>
      <c r="I11" s="521">
        <v>97.2</v>
      </c>
      <c r="J11" s="1"/>
      <c r="K11" s="522">
        <f>J11*7</f>
        <v>0</v>
      </c>
      <c r="L11" s="523">
        <f>J11</f>
        <v>0</v>
      </c>
      <c r="M11" s="523">
        <f>K11</f>
        <v>0</v>
      </c>
    </row>
    <row r="12" spans="1:13" x14ac:dyDescent="0.2">
      <c r="C12" s="32" t="s">
        <v>146</v>
      </c>
      <c r="D12" s="43" t="s">
        <v>182</v>
      </c>
      <c r="E12" s="44" t="s">
        <v>10</v>
      </c>
      <c r="F12" s="518"/>
      <c r="G12" s="519"/>
      <c r="H12" s="520"/>
      <c r="I12" s="521">
        <v>97.2</v>
      </c>
      <c r="J12" s="1"/>
      <c r="K12" s="522">
        <f>J12*8</f>
        <v>0</v>
      </c>
      <c r="L12" s="523">
        <f>J12</f>
        <v>0</v>
      </c>
      <c r="M12" s="523">
        <f>K12</f>
        <v>0</v>
      </c>
    </row>
    <row r="13" spans="1:13" x14ac:dyDescent="0.2">
      <c r="C13" s="32" t="s">
        <v>159</v>
      </c>
      <c r="D13" s="43" t="s">
        <v>179</v>
      </c>
      <c r="E13" s="44" t="s">
        <v>9</v>
      </c>
      <c r="F13" s="518">
        <v>110.94</v>
      </c>
      <c r="G13" s="13"/>
      <c r="H13" s="520">
        <f>G13*7</f>
        <v>0</v>
      </c>
      <c r="I13" s="521"/>
      <c r="J13" s="524"/>
      <c r="K13" s="522"/>
      <c r="L13" s="523">
        <f>G13</f>
        <v>0</v>
      </c>
      <c r="M13" s="523">
        <f>H13</f>
        <v>0</v>
      </c>
    </row>
    <row r="14" spans="1:13" x14ac:dyDescent="0.2">
      <c r="C14" s="32" t="s">
        <v>147</v>
      </c>
      <c r="D14" s="43" t="s">
        <v>180</v>
      </c>
      <c r="E14" s="44" t="s">
        <v>10</v>
      </c>
      <c r="F14" s="518">
        <v>110.94</v>
      </c>
      <c r="G14" s="13"/>
      <c r="H14" s="520">
        <f>G14*8</f>
        <v>0</v>
      </c>
      <c r="I14" s="521"/>
      <c r="J14" s="524"/>
      <c r="K14" s="522"/>
      <c r="L14" s="523">
        <f>G14</f>
        <v>0</v>
      </c>
      <c r="M14" s="523">
        <f>H14</f>
        <v>0</v>
      </c>
    </row>
    <row r="15" spans="1:13" x14ac:dyDescent="0.2">
      <c r="C15" s="32" t="s">
        <v>148</v>
      </c>
      <c r="D15" s="43" t="s">
        <v>211</v>
      </c>
      <c r="E15" s="44" t="s">
        <v>9</v>
      </c>
      <c r="F15" s="518"/>
      <c r="G15" s="519"/>
      <c r="H15" s="520"/>
      <c r="I15" s="521"/>
      <c r="J15" s="524"/>
      <c r="K15" s="522"/>
      <c r="L15" s="523"/>
      <c r="M15" s="523"/>
    </row>
    <row r="16" spans="1:13" x14ac:dyDescent="0.2">
      <c r="C16" s="32" t="s">
        <v>149</v>
      </c>
      <c r="D16" s="43" t="s">
        <v>183</v>
      </c>
      <c r="E16" s="44" t="s">
        <v>10</v>
      </c>
      <c r="F16" s="518"/>
      <c r="G16" s="519"/>
      <c r="H16" s="520"/>
      <c r="I16" s="521"/>
      <c r="J16" s="524"/>
      <c r="K16" s="522"/>
      <c r="L16" s="523"/>
      <c r="M16" s="523"/>
    </row>
    <row r="17" spans="2:13" x14ac:dyDescent="0.2">
      <c r="C17" s="32" t="s">
        <v>150</v>
      </c>
      <c r="D17" s="43" t="s">
        <v>212</v>
      </c>
      <c r="E17" s="44" t="s">
        <v>9</v>
      </c>
      <c r="F17" s="518">
        <v>284.44</v>
      </c>
      <c r="G17" s="13"/>
      <c r="H17" s="520">
        <f>G17*7</f>
        <v>0</v>
      </c>
      <c r="I17" s="521"/>
      <c r="J17" s="524"/>
      <c r="K17" s="522"/>
      <c r="L17" s="523">
        <f t="shared" ref="L17:M21" si="0">G17</f>
        <v>0</v>
      </c>
      <c r="M17" s="523">
        <f t="shared" si="0"/>
        <v>0</v>
      </c>
    </row>
    <row r="18" spans="2:13" x14ac:dyDescent="0.2">
      <c r="C18" s="32" t="s">
        <v>151</v>
      </c>
      <c r="D18" s="43" t="s">
        <v>184</v>
      </c>
      <c r="E18" s="44" t="s">
        <v>10</v>
      </c>
      <c r="F18" s="518">
        <v>284.44</v>
      </c>
      <c r="G18" s="13"/>
      <c r="H18" s="520">
        <f>G18*8</f>
        <v>0</v>
      </c>
      <c r="I18" s="521"/>
      <c r="J18" s="524"/>
      <c r="K18" s="522"/>
      <c r="L18" s="523">
        <f t="shared" si="0"/>
        <v>0</v>
      </c>
      <c r="M18" s="523">
        <f t="shared" si="0"/>
        <v>0</v>
      </c>
    </row>
    <row r="19" spans="2:13" x14ac:dyDescent="0.2">
      <c r="C19" s="32" t="s">
        <v>152</v>
      </c>
      <c r="D19" s="43" t="s">
        <v>175</v>
      </c>
      <c r="E19" s="44" t="s">
        <v>9</v>
      </c>
      <c r="F19" s="518">
        <v>95.28</v>
      </c>
      <c r="G19" s="13"/>
      <c r="H19" s="525">
        <f>G19*7</f>
        <v>0</v>
      </c>
      <c r="I19" s="521"/>
      <c r="J19" s="524"/>
      <c r="K19" s="522"/>
      <c r="L19" s="523">
        <f t="shared" si="0"/>
        <v>0</v>
      </c>
      <c r="M19" s="523">
        <f t="shared" si="0"/>
        <v>0</v>
      </c>
    </row>
    <row r="20" spans="2:13" x14ac:dyDescent="0.2">
      <c r="C20" s="32" t="s">
        <v>153</v>
      </c>
      <c r="D20" s="43" t="s">
        <v>177</v>
      </c>
      <c r="E20" s="44" t="s">
        <v>9</v>
      </c>
      <c r="F20" s="518">
        <v>9.3699999999999992</v>
      </c>
      <c r="G20" s="13"/>
      <c r="H20" s="525">
        <f>G20*7</f>
        <v>0</v>
      </c>
      <c r="I20" s="521"/>
      <c r="J20" s="524"/>
      <c r="K20" s="522"/>
      <c r="L20" s="523">
        <f t="shared" si="0"/>
        <v>0</v>
      </c>
      <c r="M20" s="523">
        <f t="shared" si="0"/>
        <v>0</v>
      </c>
    </row>
    <row r="21" spans="2:13" x14ac:dyDescent="0.2">
      <c r="C21" s="32" t="s">
        <v>154</v>
      </c>
      <c r="D21" s="43" t="s">
        <v>178</v>
      </c>
      <c r="E21" s="44" t="s">
        <v>10</v>
      </c>
      <c r="F21" s="518">
        <v>9.3699999999999992</v>
      </c>
      <c r="G21" s="13"/>
      <c r="H21" s="525">
        <f>G21*8</f>
        <v>0</v>
      </c>
      <c r="I21" s="521"/>
      <c r="J21" s="524"/>
      <c r="K21" s="522"/>
      <c r="L21" s="523">
        <f t="shared" si="0"/>
        <v>0</v>
      </c>
      <c r="M21" s="523">
        <f t="shared" si="0"/>
        <v>0</v>
      </c>
    </row>
    <row r="22" spans="2:13" ht="15" x14ac:dyDescent="0.25">
      <c r="C22" s="32"/>
      <c r="D22" s="62" t="s">
        <v>176</v>
      </c>
      <c r="E22" s="44"/>
      <c r="F22" s="518"/>
      <c r="G22" s="519"/>
      <c r="H22" s="520"/>
      <c r="I22" s="521"/>
      <c r="J22" s="524"/>
      <c r="K22" s="522"/>
      <c r="L22" s="523"/>
      <c r="M22" s="523"/>
    </row>
    <row r="23" spans="2:13" x14ac:dyDescent="0.2">
      <c r="C23" s="32" t="s">
        <v>155</v>
      </c>
      <c r="D23" s="43" t="s">
        <v>213</v>
      </c>
      <c r="E23" s="44" t="s">
        <v>11</v>
      </c>
      <c r="F23" s="518"/>
      <c r="G23" s="13"/>
      <c r="H23" s="520">
        <f>G23</f>
        <v>0</v>
      </c>
      <c r="I23" s="521"/>
      <c r="J23" s="1"/>
      <c r="K23" s="522">
        <f>J23</f>
        <v>0</v>
      </c>
      <c r="L23" s="523">
        <f>G23+J23</f>
        <v>0</v>
      </c>
      <c r="M23" s="523">
        <f>H23+K23</f>
        <v>0</v>
      </c>
    </row>
    <row r="24" spans="2:13" x14ac:dyDescent="0.2">
      <c r="C24" s="32" t="s">
        <v>156</v>
      </c>
      <c r="D24" s="43" t="s">
        <v>12</v>
      </c>
      <c r="E24" s="44" t="s">
        <v>11</v>
      </c>
      <c r="F24" s="518"/>
      <c r="G24" s="13"/>
      <c r="H24" s="520">
        <f>G24</f>
        <v>0</v>
      </c>
      <c r="I24" s="521"/>
      <c r="J24" s="1"/>
      <c r="K24" s="522">
        <f>J24</f>
        <v>0</v>
      </c>
      <c r="L24" s="523">
        <f t="shared" ref="L24:L26" si="1">G24+J24</f>
        <v>0</v>
      </c>
      <c r="M24" s="523">
        <f t="shared" ref="M24:M26" si="2">H24+K24</f>
        <v>0</v>
      </c>
    </row>
    <row r="25" spans="2:13" x14ac:dyDescent="0.2">
      <c r="C25" s="32" t="s">
        <v>157</v>
      </c>
      <c r="D25" s="43" t="s">
        <v>13</v>
      </c>
      <c r="E25" s="44" t="s">
        <v>11</v>
      </c>
      <c r="F25" s="518"/>
      <c r="G25" s="13"/>
      <c r="H25" s="520">
        <f>G25</f>
        <v>0</v>
      </c>
      <c r="I25" s="521"/>
      <c r="J25" s="1"/>
      <c r="K25" s="522">
        <f>J25</f>
        <v>0</v>
      </c>
      <c r="L25" s="523">
        <f t="shared" si="1"/>
        <v>0</v>
      </c>
      <c r="M25" s="523">
        <f t="shared" si="2"/>
        <v>0</v>
      </c>
    </row>
    <row r="26" spans="2:13" x14ac:dyDescent="0.2">
      <c r="C26" s="32" t="s">
        <v>158</v>
      </c>
      <c r="D26" s="43" t="s">
        <v>14</v>
      </c>
      <c r="E26" s="44" t="s">
        <v>11</v>
      </c>
      <c r="F26" s="526"/>
      <c r="G26" s="563"/>
      <c r="H26" s="527">
        <f>G26</f>
        <v>0</v>
      </c>
      <c r="I26" s="528"/>
      <c r="J26" s="3"/>
      <c r="K26" s="529">
        <f>J26</f>
        <v>0</v>
      </c>
      <c r="L26" s="530">
        <f t="shared" si="1"/>
        <v>0</v>
      </c>
      <c r="M26" s="530">
        <f t="shared" si="2"/>
        <v>0</v>
      </c>
    </row>
    <row r="27" spans="2:13" x14ac:dyDescent="0.2">
      <c r="C27" s="77"/>
      <c r="D27" s="33" t="s">
        <v>40</v>
      </c>
      <c r="E27" s="78"/>
      <c r="F27" s="513"/>
      <c r="G27" s="531">
        <f>SUM(G10:G21)</f>
        <v>0</v>
      </c>
      <c r="H27" s="514">
        <f>SUM(H10:H21)</f>
        <v>0</v>
      </c>
      <c r="I27" s="513"/>
      <c r="J27" s="531">
        <f>SUM(J10:J21)</f>
        <v>0</v>
      </c>
      <c r="K27" s="514">
        <f>SUM(K10:K21)</f>
        <v>0</v>
      </c>
      <c r="L27" s="532">
        <f>G27+J27</f>
        <v>0</v>
      </c>
      <c r="M27" s="533">
        <f>H27+K27</f>
        <v>0</v>
      </c>
    </row>
    <row r="28" spans="2:13" x14ac:dyDescent="0.2">
      <c r="B28" s="16"/>
      <c r="C28" s="32"/>
      <c r="D28" s="43" t="s">
        <v>174</v>
      </c>
      <c r="E28" s="88"/>
      <c r="F28" s="518"/>
      <c r="G28" s="519">
        <f>G27*$B28/100</f>
        <v>0</v>
      </c>
      <c r="H28" s="520">
        <f t="shared" ref="H28:M28" si="3">H27*$B28/100</f>
        <v>0</v>
      </c>
      <c r="I28" s="518"/>
      <c r="J28" s="519">
        <f t="shared" si="3"/>
        <v>0</v>
      </c>
      <c r="K28" s="520">
        <f t="shared" si="3"/>
        <v>0</v>
      </c>
      <c r="L28" s="534">
        <f t="shared" si="3"/>
        <v>0</v>
      </c>
      <c r="M28" s="535">
        <f t="shared" si="3"/>
        <v>0</v>
      </c>
    </row>
    <row r="29" spans="2:13" x14ac:dyDescent="0.2">
      <c r="C29" s="99"/>
      <c r="D29" s="100" t="s">
        <v>50</v>
      </c>
      <c r="E29" s="101"/>
      <c r="F29" s="526"/>
      <c r="G29" s="536">
        <f>G27+G28</f>
        <v>0</v>
      </c>
      <c r="H29" s="527">
        <f>H27+H28</f>
        <v>0</v>
      </c>
      <c r="I29" s="526"/>
      <c r="J29" s="536">
        <f>J27+J28</f>
        <v>0</v>
      </c>
      <c r="K29" s="527">
        <f>K27+K28</f>
        <v>0</v>
      </c>
      <c r="L29" s="537">
        <f>L27+L28</f>
        <v>0</v>
      </c>
      <c r="M29" s="538">
        <f>M27+M28</f>
        <v>0</v>
      </c>
    </row>
    <row r="30" spans="2:13" x14ac:dyDescent="0.2">
      <c r="B30" s="4"/>
      <c r="C30" s="43"/>
      <c r="D30" s="43" t="s">
        <v>45</v>
      </c>
      <c r="E30" s="88"/>
      <c r="F30" s="518"/>
      <c r="G30" s="519">
        <f t="shared" ref="G30:H32" si="4">(G29*$B30/100)+G29</f>
        <v>0</v>
      </c>
      <c r="H30" s="520">
        <f t="shared" si="4"/>
        <v>0</v>
      </c>
      <c r="I30" s="521"/>
      <c r="J30" s="524">
        <f t="shared" ref="J30:M32" si="5">(J29*$B30/100)+J29</f>
        <v>0</v>
      </c>
      <c r="K30" s="522">
        <f t="shared" si="5"/>
        <v>0</v>
      </c>
      <c r="L30" s="523">
        <f t="shared" si="5"/>
        <v>0</v>
      </c>
      <c r="M30" s="523">
        <f t="shared" si="5"/>
        <v>0</v>
      </c>
    </row>
    <row r="31" spans="2:13" x14ac:dyDescent="0.2">
      <c r="B31" s="4"/>
      <c r="C31" s="43"/>
      <c r="D31" s="43" t="s">
        <v>46</v>
      </c>
      <c r="E31" s="88"/>
      <c r="F31" s="518"/>
      <c r="G31" s="519">
        <f t="shared" si="4"/>
        <v>0</v>
      </c>
      <c r="H31" s="520">
        <f t="shared" si="4"/>
        <v>0</v>
      </c>
      <c r="I31" s="521"/>
      <c r="J31" s="524">
        <f t="shared" si="5"/>
        <v>0</v>
      </c>
      <c r="K31" s="522">
        <f t="shared" si="5"/>
        <v>0</v>
      </c>
      <c r="L31" s="523">
        <f t="shared" si="5"/>
        <v>0</v>
      </c>
      <c r="M31" s="523">
        <f t="shared" si="5"/>
        <v>0</v>
      </c>
    </row>
    <row r="32" spans="2:13" x14ac:dyDescent="0.2">
      <c r="B32" s="4"/>
      <c r="C32" s="43"/>
      <c r="D32" s="43" t="s">
        <v>47</v>
      </c>
      <c r="E32" s="88"/>
      <c r="F32" s="518"/>
      <c r="G32" s="519">
        <f t="shared" si="4"/>
        <v>0</v>
      </c>
      <c r="H32" s="520">
        <f t="shared" si="4"/>
        <v>0</v>
      </c>
      <c r="I32" s="521"/>
      <c r="J32" s="524">
        <f t="shared" si="5"/>
        <v>0</v>
      </c>
      <c r="K32" s="522">
        <f t="shared" si="5"/>
        <v>0</v>
      </c>
      <c r="L32" s="523">
        <f t="shared" si="5"/>
        <v>0</v>
      </c>
      <c r="M32" s="523">
        <f t="shared" si="5"/>
        <v>0</v>
      </c>
    </row>
    <row r="33" spans="3:13" ht="15" x14ac:dyDescent="0.25">
      <c r="C33" s="100"/>
      <c r="D33" s="100" t="s">
        <v>94</v>
      </c>
      <c r="E33" s="101"/>
      <c r="F33" s="526"/>
      <c r="G33" s="536">
        <f>SUM(G29:G32)</f>
        <v>0</v>
      </c>
      <c r="H33" s="527">
        <f>SUM(H29:H32)</f>
        <v>0</v>
      </c>
      <c r="I33" s="528"/>
      <c r="J33" s="539">
        <f>SUM(J29:J32)</f>
        <v>0</v>
      </c>
      <c r="K33" s="529">
        <f>SUM(K29:K32)</f>
        <v>0</v>
      </c>
      <c r="L33" s="530">
        <f>SUM(L29:L32)</f>
        <v>0</v>
      </c>
      <c r="M33" s="540">
        <f>SUM(M29:M32)</f>
        <v>0</v>
      </c>
    </row>
    <row r="34" spans="3:13" x14ac:dyDescent="0.2">
      <c r="F34" s="137"/>
      <c r="G34" s="138"/>
      <c r="H34" s="139"/>
      <c r="I34" s="137"/>
      <c r="J34" s="138"/>
      <c r="K34" s="139"/>
    </row>
    <row r="35" spans="3:13" ht="15" x14ac:dyDescent="0.25">
      <c r="D35" s="541" t="s">
        <v>15</v>
      </c>
      <c r="F35" s="542" t="s">
        <v>119</v>
      </c>
      <c r="G35" s="543"/>
      <c r="H35" s="544"/>
      <c r="I35" s="542" t="s">
        <v>119</v>
      </c>
      <c r="J35" s="543"/>
      <c r="K35" s="544"/>
    </row>
    <row r="36" spans="3:13" x14ac:dyDescent="0.2">
      <c r="F36" s="545" t="s">
        <v>126</v>
      </c>
      <c r="G36" s="546"/>
      <c r="H36" s="547"/>
      <c r="I36" s="545" t="s">
        <v>125</v>
      </c>
      <c r="J36" s="546"/>
      <c r="K36" s="547"/>
    </row>
    <row r="37" spans="3:13" x14ac:dyDescent="0.2">
      <c r="F37" s="545" t="s">
        <v>120</v>
      </c>
      <c r="G37" s="546"/>
      <c r="H37" s="547"/>
      <c r="I37" s="545" t="s">
        <v>122</v>
      </c>
      <c r="J37" s="546"/>
      <c r="K37" s="547"/>
    </row>
    <row r="38" spans="3:13" x14ac:dyDescent="0.2">
      <c r="F38" s="545" t="s">
        <v>121</v>
      </c>
      <c r="G38" s="546"/>
      <c r="H38" s="547"/>
      <c r="I38" s="545" t="s">
        <v>121</v>
      </c>
      <c r="J38" s="546"/>
      <c r="K38" s="547"/>
    </row>
    <row r="39" spans="3:13" x14ac:dyDescent="0.2">
      <c r="F39" s="545"/>
      <c r="G39" s="546"/>
      <c r="H39" s="547"/>
      <c r="I39" s="545"/>
      <c r="J39" s="546"/>
      <c r="K39" s="547"/>
    </row>
    <row r="40" spans="3:13" x14ac:dyDescent="0.2">
      <c r="F40" s="548" t="s">
        <v>123</v>
      </c>
      <c r="G40" s="549"/>
      <c r="H40" s="550"/>
      <c r="I40" s="548" t="s">
        <v>124</v>
      </c>
      <c r="J40" s="549"/>
      <c r="K40" s="550"/>
    </row>
    <row r="41" spans="3:13" x14ac:dyDescent="0.2">
      <c r="F41" s="137"/>
      <c r="G41" s="138"/>
      <c r="H41" s="139"/>
      <c r="I41" s="137"/>
      <c r="J41" s="138"/>
      <c r="K41" s="139"/>
    </row>
    <row r="42" spans="3:13" x14ac:dyDescent="0.2">
      <c r="D42" s="143" t="s">
        <v>36</v>
      </c>
      <c r="F42" s="624" t="s">
        <v>127</v>
      </c>
      <c r="G42" s="625"/>
      <c r="H42" s="626"/>
      <c r="I42" s="551"/>
      <c r="J42" s="552"/>
      <c r="K42" s="553"/>
    </row>
    <row r="43" spans="3:13" x14ac:dyDescent="0.2">
      <c r="D43" s="23"/>
      <c r="F43" s="554"/>
      <c r="G43" s="555" t="s">
        <v>189</v>
      </c>
      <c r="H43" s="556"/>
      <c r="I43" s="177"/>
      <c r="J43" s="23"/>
      <c r="K43" s="178"/>
    </row>
    <row r="44" spans="3:13" x14ac:dyDescent="0.2">
      <c r="D44" s="23"/>
      <c r="F44" s="557"/>
      <c r="G44" s="558" t="s">
        <v>190</v>
      </c>
      <c r="H44" s="559"/>
      <c r="I44" s="177"/>
      <c r="J44" s="23"/>
      <c r="K44" s="178"/>
    </row>
    <row r="45" spans="3:13" x14ac:dyDescent="0.2">
      <c r="F45" s="137"/>
      <c r="G45" s="138"/>
      <c r="H45" s="139"/>
      <c r="I45" s="137"/>
      <c r="J45" s="138"/>
      <c r="K45" s="139"/>
    </row>
    <row r="46" spans="3:13" ht="15" thickBot="1" x14ac:dyDescent="0.25">
      <c r="D46" s="143" t="s">
        <v>116</v>
      </c>
      <c r="F46" s="560"/>
      <c r="G46" s="561"/>
      <c r="H46" s="562"/>
      <c r="I46" s="621" t="s">
        <v>38</v>
      </c>
      <c r="J46" s="622"/>
      <c r="K46" s="623"/>
    </row>
    <row r="50" spans="4:4" x14ac:dyDescent="0.2">
      <c r="D50" s="18" t="s">
        <v>169</v>
      </c>
    </row>
    <row r="51" spans="4:4" x14ac:dyDescent="0.2">
      <c r="D51" s="18" t="s">
        <v>194</v>
      </c>
    </row>
    <row r="52" spans="4:4" x14ac:dyDescent="0.2">
      <c r="D52" s="18" t="s">
        <v>195</v>
      </c>
    </row>
    <row r="53" spans="4:4" x14ac:dyDescent="0.2">
      <c r="D53" s="18" t="s">
        <v>170</v>
      </c>
    </row>
    <row r="54" spans="4:4" x14ac:dyDescent="0.2">
      <c r="D54" s="18" t="s">
        <v>171</v>
      </c>
    </row>
    <row r="55" spans="4:4" x14ac:dyDescent="0.2">
      <c r="D55" s="18" t="s">
        <v>172</v>
      </c>
    </row>
    <row r="56" spans="4:4" x14ac:dyDescent="0.2">
      <c r="D56" s="18" t="s">
        <v>173</v>
      </c>
    </row>
    <row r="57" spans="4:4" x14ac:dyDescent="0.2">
      <c r="D57" s="18" t="s">
        <v>214</v>
      </c>
    </row>
  </sheetData>
  <sheetProtection algorithmName="SHA-512" hashValue="rSPYoJ30UAGxSbnnQZMTqH8XhGsEEzWZwuU8SCzjSfDD4a4OJz/0oYBqzD/VkpfMS7lnp6btyCMd4nha7sAyPw==" saltValue="0YyqdOaFHOdi6xf4W7Zmxw==" spinCount="100000" sheet="1" objects="1" scenarios="1" selectLockedCells="1"/>
  <mergeCells count="4">
    <mergeCell ref="I46:K46"/>
    <mergeCell ref="F42:H42"/>
    <mergeCell ref="C5:D5"/>
    <mergeCell ref="C6:D6"/>
  </mergeCells>
  <pageMargins left="0.70866141732283472" right="0.70866141732283472" top="0.78740157480314965" bottom="0.78740157480314965" header="0.31496062992125984" footer="0.31496062992125984"/>
  <pageSetup paperSize="8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E704-216B-4556-B80F-75448E9B31CA}">
  <dimension ref="A3:D16"/>
  <sheetViews>
    <sheetView workbookViewId="0">
      <selection sqref="A1:XFD1048576"/>
    </sheetView>
  </sheetViews>
  <sheetFormatPr baseColWidth="10" defaultRowHeight="14.25" x14ac:dyDescent="0.2"/>
  <cols>
    <col min="1" max="2" width="11" style="18"/>
    <col min="3" max="3" width="15" style="18" customWidth="1"/>
    <col min="4" max="4" width="16.125" style="18" customWidth="1"/>
    <col min="5" max="16384" width="11" style="18"/>
  </cols>
  <sheetData>
    <row r="3" spans="1:4" ht="16.5" x14ac:dyDescent="0.25">
      <c r="B3" s="564" t="s">
        <v>128</v>
      </c>
    </row>
    <row r="4" spans="1:4" ht="16.5" x14ac:dyDescent="0.25">
      <c r="B4" s="564" t="s">
        <v>161</v>
      </c>
    </row>
    <row r="5" spans="1:4" ht="15" x14ac:dyDescent="0.25">
      <c r="B5" s="206"/>
    </row>
    <row r="7" spans="1:4" x14ac:dyDescent="0.2">
      <c r="B7" s="565" t="s">
        <v>141</v>
      </c>
      <c r="C7" s="565" t="s">
        <v>142</v>
      </c>
      <c r="D7" s="565" t="s">
        <v>196</v>
      </c>
    </row>
    <row r="8" spans="1:4" x14ac:dyDescent="0.2">
      <c r="B8" s="566" t="s">
        <v>129</v>
      </c>
      <c r="C8" s="566" t="s">
        <v>130</v>
      </c>
      <c r="D8" s="567">
        <f>'Los 1 Waren'!U32</f>
        <v>0</v>
      </c>
    </row>
    <row r="9" spans="1:4" x14ac:dyDescent="0.2">
      <c r="B9" s="566" t="s">
        <v>131</v>
      </c>
      <c r="C9" s="566" t="s">
        <v>1</v>
      </c>
      <c r="D9" s="567">
        <f>'Los 2 Neustrelitz'!AD33</f>
        <v>0</v>
      </c>
    </row>
    <row r="10" spans="1:4" x14ac:dyDescent="0.2">
      <c r="B10" s="566" t="s">
        <v>132</v>
      </c>
      <c r="C10" s="566" t="s">
        <v>133</v>
      </c>
      <c r="D10" s="567">
        <f>'Los 3 Malchin'!X33</f>
        <v>0</v>
      </c>
    </row>
    <row r="11" spans="1:4" x14ac:dyDescent="0.2">
      <c r="B11" s="566" t="s">
        <v>134</v>
      </c>
      <c r="C11" s="566" t="s">
        <v>135</v>
      </c>
      <c r="D11" s="567">
        <f>'Los 4 Demmin'!V33</f>
        <v>0</v>
      </c>
    </row>
    <row r="12" spans="1:4" x14ac:dyDescent="0.2">
      <c r="B12" s="566" t="s">
        <v>136</v>
      </c>
      <c r="C12" s="566" t="s">
        <v>137</v>
      </c>
      <c r="D12" s="567">
        <f>'Los 5 Friedland'!H33</f>
        <v>0</v>
      </c>
    </row>
    <row r="13" spans="1:4" x14ac:dyDescent="0.2">
      <c r="B13" s="566" t="s">
        <v>138</v>
      </c>
      <c r="C13" s="566" t="s">
        <v>139</v>
      </c>
      <c r="D13" s="567">
        <f>'Los 6 Altentreptow'!M33</f>
        <v>0</v>
      </c>
    </row>
    <row r="14" spans="1:4" ht="15" x14ac:dyDescent="0.25">
      <c r="A14" s="23"/>
      <c r="B14" s="568"/>
      <c r="C14" s="568" t="s">
        <v>140</v>
      </c>
      <c r="D14" s="569">
        <f>SUM(D8:D13)</f>
        <v>0</v>
      </c>
    </row>
    <row r="15" spans="1:4" x14ac:dyDescent="0.2">
      <c r="A15" s="23"/>
    </row>
    <row r="16" spans="1:4" x14ac:dyDescent="0.2">
      <c r="A16" s="23"/>
      <c r="B16" s="23"/>
      <c r="C16" s="23"/>
    </row>
  </sheetData>
  <sheetProtection algorithmName="SHA-512" hashValue="tymHLPFzNpmPDXHRZb+FG32bVoL+nH5GuRnYMfg5+UO4q2P97+HO1do0uhvR201CNizrbKFjgsdjXlx7M8gVYQ==" saltValue="hvfS11IHEk5rDupM7caVIg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Los 1 Waren</vt:lpstr>
      <vt:lpstr>Los 2 Neustrelitz</vt:lpstr>
      <vt:lpstr>Los 3 Malchin</vt:lpstr>
      <vt:lpstr>Los 4 Demmin</vt:lpstr>
      <vt:lpstr>Los 5 Friedland</vt:lpstr>
      <vt:lpstr>Los 6 Altentreptow</vt:lpstr>
      <vt:lpstr>Gesamtpreisblatt</vt:lpstr>
      <vt:lpstr>'Los 1 Waren'!Druckbereich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Schams, Anna</dc:creator>
  <cp:lastModifiedBy>Hoeckberg, Marko</cp:lastModifiedBy>
  <cp:lastPrinted>2026-04-01T13:19:14Z</cp:lastPrinted>
  <dcterms:created xsi:type="dcterms:W3CDTF">2026-01-09T09:50:45Z</dcterms:created>
  <dcterms:modified xsi:type="dcterms:W3CDTF">2026-05-07T14:35:21Z</dcterms:modified>
</cp:coreProperties>
</file>